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85" firstSheet="4" activeTab="4"/>
  </bookViews>
  <sheets>
    <sheet name="قاعدة البيانات" sheetId="1" r:id="rId1"/>
    <sheet name="ورقة2" sheetId="2" state="hidden" r:id="rId2"/>
    <sheet name="مستخرج للعناوين" sheetId="3" state="hidden" r:id="rId3"/>
    <sheet name="العنوانين بدون دالة" sheetId="4" state="hidden" r:id="rId4"/>
    <sheet name="ورقة1" sheetId="5" r:id="rId5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/>
  <c r="E5"/>
  <c r="D5"/>
  <c r="F4"/>
  <c r="E4"/>
  <c r="D4"/>
  <c r="F3"/>
  <c r="E3"/>
  <c r="D3"/>
  <c r="F2"/>
  <c r="E2"/>
  <c r="D2"/>
  <c r="C2"/>
  <c r="B16"/>
  <c r="C8"/>
  <c r="C12"/>
  <c r="C3"/>
  <c r="C4"/>
  <c r="C5"/>
  <c r="B7"/>
  <c r="C7" s="1"/>
  <c r="B8"/>
  <c r="B9"/>
  <c r="B11"/>
  <c r="B15" s="1"/>
  <c r="B12"/>
  <c r="B13"/>
  <c r="B6"/>
  <c r="E6" s="1"/>
  <c r="C10" i="2"/>
  <c r="D10"/>
  <c r="C11"/>
  <c r="D11"/>
  <c r="C12"/>
  <c r="D12"/>
  <c r="C13"/>
  <c r="D13"/>
  <c r="D9"/>
  <c r="D8"/>
  <c r="D7"/>
  <c r="D6"/>
  <c r="C9"/>
  <c r="C8"/>
  <c r="C7"/>
  <c r="C6"/>
  <c r="B9"/>
  <c r="B8"/>
  <c r="B7"/>
  <c r="B6"/>
  <c r="E5"/>
  <c r="D5"/>
  <c r="C5"/>
  <c r="B5"/>
  <c r="E4"/>
  <c r="D4"/>
  <c r="C4"/>
  <c r="B4"/>
  <c r="E3"/>
  <c r="D3"/>
  <c r="C3"/>
  <c r="B3"/>
  <c r="E2"/>
  <c r="D2"/>
  <c r="C2"/>
  <c r="B2"/>
  <c r="E13" i="3" l="1"/>
  <c r="D13"/>
  <c r="B17"/>
  <c r="C13"/>
  <c r="F13"/>
  <c r="D16"/>
  <c r="E16"/>
  <c r="F16"/>
  <c r="I16" s="1"/>
  <c r="C16"/>
  <c r="B20"/>
  <c r="F15"/>
  <c r="D15"/>
  <c r="C15"/>
  <c r="B19"/>
  <c r="E15"/>
  <c r="E9"/>
  <c r="K9" s="1"/>
  <c r="D9"/>
  <c r="F9"/>
  <c r="C9"/>
  <c r="D12"/>
  <c r="E12"/>
  <c r="F12"/>
  <c r="D8"/>
  <c r="F8"/>
  <c r="I8" s="1"/>
  <c r="C11"/>
  <c r="E8"/>
  <c r="D11"/>
  <c r="E11"/>
  <c r="J11" s="1"/>
  <c r="C6"/>
  <c r="F6"/>
  <c r="D6"/>
  <c r="D7"/>
  <c r="E7"/>
  <c r="F7"/>
  <c r="B10"/>
  <c r="F11"/>
  <c r="K2"/>
  <c r="J2"/>
  <c r="L2"/>
  <c r="G3"/>
  <c r="I3"/>
  <c r="H3"/>
  <c r="K4"/>
  <c r="J4"/>
  <c r="L4"/>
  <c r="G5"/>
  <c r="I5"/>
  <c r="H5"/>
  <c r="K16"/>
  <c r="J16"/>
  <c r="L16"/>
  <c r="G15"/>
  <c r="I15"/>
  <c r="H15"/>
  <c r="G13"/>
  <c r="I13"/>
  <c r="H13"/>
  <c r="K12"/>
  <c r="J12"/>
  <c r="L12"/>
  <c r="H11"/>
  <c r="G9"/>
  <c r="I9"/>
  <c r="H9"/>
  <c r="K8"/>
  <c r="J8"/>
  <c r="L8"/>
  <c r="G7"/>
  <c r="I7"/>
  <c r="H7"/>
  <c r="K6"/>
  <c r="J6"/>
  <c r="L6"/>
  <c r="I2"/>
  <c r="H2"/>
  <c r="G2"/>
  <c r="K3"/>
  <c r="L3"/>
  <c r="J3"/>
  <c r="G4"/>
  <c r="I4"/>
  <c r="H4"/>
  <c r="K5"/>
  <c r="L5"/>
  <c r="J5"/>
  <c r="G16"/>
  <c r="K15"/>
  <c r="L15"/>
  <c r="J15"/>
  <c r="K13"/>
  <c r="L13"/>
  <c r="J13"/>
  <c r="G12"/>
  <c r="I12"/>
  <c r="H12"/>
  <c r="L11"/>
  <c r="G8"/>
  <c r="K7"/>
  <c r="L7"/>
  <c r="J7"/>
  <c r="G6"/>
  <c r="I6"/>
  <c r="H6"/>
  <c r="J9" l="1"/>
  <c r="K11"/>
  <c r="H8"/>
  <c r="L9"/>
  <c r="H16"/>
  <c r="G11"/>
  <c r="I11"/>
  <c r="F10"/>
  <c r="E10"/>
  <c r="B14"/>
  <c r="C10"/>
  <c r="D10"/>
  <c r="E17"/>
  <c r="F17"/>
  <c r="C17"/>
  <c r="D17"/>
  <c r="B21"/>
  <c r="E19"/>
  <c r="F19"/>
  <c r="D19"/>
  <c r="B23"/>
  <c r="C19"/>
  <c r="D20"/>
  <c r="E20"/>
  <c r="F20"/>
  <c r="B24"/>
  <c r="C20"/>
  <c r="L20" l="1"/>
  <c r="K20"/>
  <c r="J20"/>
  <c r="G19"/>
  <c r="I19"/>
  <c r="H19"/>
  <c r="E21"/>
  <c r="D21"/>
  <c r="F21"/>
  <c r="C21"/>
  <c r="B25"/>
  <c r="K17"/>
  <c r="L17"/>
  <c r="J17"/>
  <c r="K10"/>
  <c r="J10"/>
  <c r="L10"/>
  <c r="I17"/>
  <c r="H17"/>
  <c r="G17"/>
  <c r="I10"/>
  <c r="G10"/>
  <c r="H10"/>
  <c r="F14"/>
  <c r="D14"/>
  <c r="E14"/>
  <c r="B18"/>
  <c r="C14"/>
  <c r="D24"/>
  <c r="F24"/>
  <c r="B28"/>
  <c r="C24"/>
  <c r="E24"/>
  <c r="J19"/>
  <c r="K19"/>
  <c r="L19"/>
  <c r="I20"/>
  <c r="H20"/>
  <c r="G20"/>
  <c r="D23"/>
  <c r="E23"/>
  <c r="F23"/>
  <c r="C23"/>
  <c r="B27"/>
  <c r="D28" l="1"/>
  <c r="E28"/>
  <c r="F28"/>
  <c r="C28"/>
  <c r="B32"/>
  <c r="F18"/>
  <c r="D18"/>
  <c r="E18"/>
  <c r="C18"/>
  <c r="B22"/>
  <c r="E25"/>
  <c r="D25"/>
  <c r="F25"/>
  <c r="B29"/>
  <c r="C25"/>
  <c r="K21"/>
  <c r="L21"/>
  <c r="J21"/>
  <c r="G23"/>
  <c r="I23"/>
  <c r="H23"/>
  <c r="I24"/>
  <c r="H24"/>
  <c r="G24"/>
  <c r="K14"/>
  <c r="J14"/>
  <c r="L14"/>
  <c r="D27"/>
  <c r="E27"/>
  <c r="C27"/>
  <c r="F27"/>
  <c r="B31"/>
  <c r="J23"/>
  <c r="K23"/>
  <c r="L23"/>
  <c r="L24"/>
  <c r="K24"/>
  <c r="J24"/>
  <c r="I21"/>
  <c r="H21"/>
  <c r="G21"/>
  <c r="G14"/>
  <c r="I14"/>
  <c r="H14"/>
  <c r="J27" l="1"/>
  <c r="K27"/>
  <c r="L27"/>
  <c r="E29"/>
  <c r="D29"/>
  <c r="B33"/>
  <c r="F29"/>
  <c r="C29"/>
  <c r="K18"/>
  <c r="J18"/>
  <c r="L18"/>
  <c r="F31"/>
  <c r="D31"/>
  <c r="C31"/>
  <c r="B35"/>
  <c r="E31"/>
  <c r="I25"/>
  <c r="H25"/>
  <c r="G25"/>
  <c r="I28"/>
  <c r="H28"/>
  <c r="G28"/>
  <c r="G27"/>
  <c r="I27"/>
  <c r="H27"/>
  <c r="F22"/>
  <c r="D22"/>
  <c r="C22"/>
  <c r="B26"/>
  <c r="E22"/>
  <c r="G18"/>
  <c r="I18"/>
  <c r="H18"/>
  <c r="L28"/>
  <c r="K28"/>
  <c r="J28"/>
  <c r="K25"/>
  <c r="L25"/>
  <c r="J25"/>
  <c r="D32"/>
  <c r="E32"/>
  <c r="F32"/>
  <c r="C32"/>
  <c r="B36"/>
  <c r="I29" l="1"/>
  <c r="H29"/>
  <c r="G29"/>
  <c r="I32"/>
  <c r="G32"/>
  <c r="H32"/>
  <c r="K22"/>
  <c r="J22"/>
  <c r="L22"/>
  <c r="E33"/>
  <c r="F33"/>
  <c r="D33"/>
  <c r="C33"/>
  <c r="B37"/>
  <c r="L32"/>
  <c r="K32"/>
  <c r="J32"/>
  <c r="F26"/>
  <c r="E26"/>
  <c r="C26"/>
  <c r="B30"/>
  <c r="D26"/>
  <c r="D36"/>
  <c r="E36"/>
  <c r="C36"/>
  <c r="B40"/>
  <c r="F36"/>
  <c r="J31"/>
  <c r="K31"/>
  <c r="L31"/>
  <c r="G31"/>
  <c r="I31"/>
  <c r="H31"/>
  <c r="K29"/>
  <c r="L29"/>
  <c r="J29"/>
  <c r="E35"/>
  <c r="F35"/>
  <c r="B39"/>
  <c r="D35"/>
  <c r="C35"/>
  <c r="G22"/>
  <c r="I22"/>
  <c r="H22"/>
  <c r="G35" l="1"/>
  <c r="I35"/>
  <c r="H35"/>
  <c r="D40"/>
  <c r="F40"/>
  <c r="E40"/>
  <c r="B44"/>
  <c r="C40"/>
  <c r="K26"/>
  <c r="J26"/>
  <c r="L26"/>
  <c r="I33"/>
  <c r="H33"/>
  <c r="G33"/>
  <c r="J35"/>
  <c r="L35"/>
  <c r="K35"/>
  <c r="G26"/>
  <c r="I26"/>
  <c r="H26"/>
  <c r="E37"/>
  <c r="D37"/>
  <c r="F37"/>
  <c r="C37"/>
  <c r="B41"/>
  <c r="K33"/>
  <c r="L33"/>
  <c r="J33"/>
  <c r="L36"/>
  <c r="K36"/>
  <c r="J36"/>
  <c r="F30"/>
  <c r="D30"/>
  <c r="E30"/>
  <c r="C30"/>
  <c r="B34"/>
  <c r="D39"/>
  <c r="E39"/>
  <c r="F39"/>
  <c r="C39"/>
  <c r="B43"/>
  <c r="I36"/>
  <c r="H36"/>
  <c r="G36"/>
  <c r="F34" l="1"/>
  <c r="D34"/>
  <c r="E34"/>
  <c r="C34"/>
  <c r="B38"/>
  <c r="I37"/>
  <c r="H37"/>
  <c r="G37"/>
  <c r="D44"/>
  <c r="E44"/>
  <c r="F44"/>
  <c r="C44"/>
  <c r="B48"/>
  <c r="G39"/>
  <c r="I39"/>
  <c r="H39"/>
  <c r="L40"/>
  <c r="K40"/>
  <c r="J40"/>
  <c r="H30"/>
  <c r="G30"/>
  <c r="I30"/>
  <c r="J39"/>
  <c r="L39"/>
  <c r="K39"/>
  <c r="K30"/>
  <c r="J30"/>
  <c r="L30"/>
  <c r="D43"/>
  <c r="E43"/>
  <c r="C43"/>
  <c r="F43"/>
  <c r="B47"/>
  <c r="E41"/>
  <c r="D41"/>
  <c r="F41"/>
  <c r="B45"/>
  <c r="C41"/>
  <c r="K37"/>
  <c r="L37"/>
  <c r="J37"/>
  <c r="I40"/>
  <c r="G40"/>
  <c r="H40"/>
  <c r="E45" l="1"/>
  <c r="D45"/>
  <c r="B49"/>
  <c r="C45"/>
  <c r="F45"/>
  <c r="F47"/>
  <c r="D47"/>
  <c r="E47"/>
  <c r="B51"/>
  <c r="C47"/>
  <c r="I41"/>
  <c r="H41"/>
  <c r="G41"/>
  <c r="G43"/>
  <c r="I43"/>
  <c r="H43"/>
  <c r="I44"/>
  <c r="H44"/>
  <c r="G44"/>
  <c r="K34"/>
  <c r="J34"/>
  <c r="L34"/>
  <c r="J43"/>
  <c r="L43"/>
  <c r="K43"/>
  <c r="K44"/>
  <c r="J44"/>
  <c r="L44"/>
  <c r="K41"/>
  <c r="L41"/>
  <c r="J41"/>
  <c r="D48"/>
  <c r="E48"/>
  <c r="F48"/>
  <c r="C48"/>
  <c r="B52"/>
  <c r="F38"/>
  <c r="D38"/>
  <c r="C38"/>
  <c r="B42"/>
  <c r="E38"/>
  <c r="G34"/>
  <c r="H34"/>
  <c r="I34"/>
  <c r="E49" l="1"/>
  <c r="F49"/>
  <c r="D49"/>
  <c r="C49"/>
  <c r="B53"/>
  <c r="H47"/>
  <c r="I47"/>
  <c r="G47"/>
  <c r="F42"/>
  <c r="E42"/>
  <c r="C42"/>
  <c r="B46"/>
  <c r="D42"/>
  <c r="D52"/>
  <c r="E52"/>
  <c r="C52"/>
  <c r="B56"/>
  <c r="F52"/>
  <c r="K47"/>
  <c r="L47"/>
  <c r="J47"/>
  <c r="G48"/>
  <c r="H48"/>
  <c r="I48"/>
  <c r="K38"/>
  <c r="J38"/>
  <c r="L38"/>
  <c r="H38"/>
  <c r="G38"/>
  <c r="I38"/>
  <c r="K48"/>
  <c r="J48"/>
  <c r="L48"/>
  <c r="E51"/>
  <c r="F51"/>
  <c r="B55"/>
  <c r="D51"/>
  <c r="C51"/>
  <c r="I45"/>
  <c r="G45"/>
  <c r="H45"/>
  <c r="J45"/>
  <c r="L45"/>
  <c r="K45"/>
  <c r="D55" l="1"/>
  <c r="E55"/>
  <c r="F55"/>
  <c r="C55"/>
  <c r="B59"/>
  <c r="F46"/>
  <c r="D46"/>
  <c r="E46"/>
  <c r="C46"/>
  <c r="B50"/>
  <c r="H51"/>
  <c r="I51"/>
  <c r="G51"/>
  <c r="K52"/>
  <c r="J52"/>
  <c r="L52"/>
  <c r="K51"/>
  <c r="J51"/>
  <c r="L51"/>
  <c r="G52"/>
  <c r="H52"/>
  <c r="I52"/>
  <c r="K42"/>
  <c r="J42"/>
  <c r="L42"/>
  <c r="I49"/>
  <c r="G49"/>
  <c r="H49"/>
  <c r="D56"/>
  <c r="F56"/>
  <c r="B60"/>
  <c r="E56"/>
  <c r="C56"/>
  <c r="G42"/>
  <c r="I42"/>
  <c r="H42"/>
  <c r="E53"/>
  <c r="D53"/>
  <c r="F53"/>
  <c r="C53"/>
  <c r="B57"/>
  <c r="J49"/>
  <c r="L49"/>
  <c r="K49"/>
  <c r="E57" l="1"/>
  <c r="D57"/>
  <c r="F57"/>
  <c r="B61"/>
  <c r="C57"/>
  <c r="J53"/>
  <c r="L53"/>
  <c r="K53"/>
  <c r="K56"/>
  <c r="J56"/>
  <c r="L56"/>
  <c r="J46"/>
  <c r="L46"/>
  <c r="K46"/>
  <c r="I53"/>
  <c r="G53"/>
  <c r="H53"/>
  <c r="D60"/>
  <c r="E60"/>
  <c r="F60"/>
  <c r="C60"/>
  <c r="B64"/>
  <c r="H55"/>
  <c r="I55"/>
  <c r="G55"/>
  <c r="G56"/>
  <c r="I56"/>
  <c r="H56"/>
  <c r="F50"/>
  <c r="D50"/>
  <c r="E50"/>
  <c r="C50"/>
  <c r="B54"/>
  <c r="H46"/>
  <c r="I46"/>
  <c r="G46"/>
  <c r="K55"/>
  <c r="L55"/>
  <c r="J55"/>
  <c r="D59"/>
  <c r="E59"/>
  <c r="C59"/>
  <c r="F59"/>
  <c r="B63"/>
  <c r="J50" l="1"/>
  <c r="L50"/>
  <c r="K50"/>
  <c r="K60"/>
  <c r="J60"/>
  <c r="L60"/>
  <c r="I57"/>
  <c r="G57"/>
  <c r="H57"/>
  <c r="H59"/>
  <c r="I59"/>
  <c r="G59"/>
  <c r="D64"/>
  <c r="E64"/>
  <c r="F64"/>
  <c r="C64"/>
  <c r="B68"/>
  <c r="F63"/>
  <c r="D63"/>
  <c r="C63"/>
  <c r="E63"/>
  <c r="B67"/>
  <c r="G60"/>
  <c r="I60"/>
  <c r="H60"/>
  <c r="E61"/>
  <c r="D61"/>
  <c r="F61"/>
  <c r="B65"/>
  <c r="C61"/>
  <c r="K59"/>
  <c r="J59"/>
  <c r="L59"/>
  <c r="F54"/>
  <c r="D54"/>
  <c r="C54"/>
  <c r="B58"/>
  <c r="E54"/>
  <c r="H50"/>
  <c r="I50"/>
  <c r="G50"/>
  <c r="J57"/>
  <c r="L57"/>
  <c r="K57"/>
  <c r="G64" l="1"/>
  <c r="H64"/>
  <c r="I64"/>
  <c r="I61"/>
  <c r="G61"/>
  <c r="H61"/>
  <c r="J54"/>
  <c r="L54"/>
  <c r="K54"/>
  <c r="E67"/>
  <c r="F67"/>
  <c r="D67"/>
  <c r="C67"/>
  <c r="B71"/>
  <c r="K64"/>
  <c r="J64"/>
  <c r="L64"/>
  <c r="I54"/>
  <c r="H54"/>
  <c r="G54"/>
  <c r="J61"/>
  <c r="L61"/>
  <c r="K61"/>
  <c r="H63"/>
  <c r="I63"/>
  <c r="G63"/>
  <c r="F58"/>
  <c r="E58"/>
  <c r="C58"/>
  <c r="B62"/>
  <c r="D58"/>
  <c r="E65"/>
  <c r="F65"/>
  <c r="B69"/>
  <c r="C65"/>
  <c r="D65"/>
  <c r="K63"/>
  <c r="J63"/>
  <c r="L63"/>
  <c r="D68"/>
  <c r="E68"/>
  <c r="F68"/>
  <c r="C68"/>
  <c r="B72"/>
  <c r="J58" l="1"/>
  <c r="L58"/>
  <c r="K58"/>
  <c r="I58"/>
  <c r="H58"/>
  <c r="G58"/>
  <c r="H67"/>
  <c r="I67"/>
  <c r="G67"/>
  <c r="J65"/>
  <c r="L65"/>
  <c r="K65"/>
  <c r="G68"/>
  <c r="I68"/>
  <c r="H68"/>
  <c r="E69"/>
  <c r="D69"/>
  <c r="F69"/>
  <c r="C69"/>
  <c r="B73"/>
  <c r="F62"/>
  <c r="D62"/>
  <c r="E62"/>
  <c r="C62"/>
  <c r="B66"/>
  <c r="D71"/>
  <c r="E71"/>
  <c r="F71"/>
  <c r="C71"/>
  <c r="B75"/>
  <c r="K67"/>
  <c r="L67"/>
  <c r="J67"/>
  <c r="D72"/>
  <c r="F72"/>
  <c r="E72"/>
  <c r="C72"/>
  <c r="B76"/>
  <c r="K68"/>
  <c r="J68"/>
  <c r="L68"/>
  <c r="I65"/>
  <c r="G65"/>
  <c r="H65"/>
  <c r="J69" l="1"/>
  <c r="L69"/>
  <c r="K69"/>
  <c r="K71"/>
  <c r="L71"/>
  <c r="J71"/>
  <c r="J62"/>
  <c r="L62"/>
  <c r="K62"/>
  <c r="K72"/>
  <c r="J72"/>
  <c r="L72"/>
  <c r="D76"/>
  <c r="E76"/>
  <c r="F76"/>
  <c r="C76"/>
  <c r="B80"/>
  <c r="I69"/>
  <c r="G69"/>
  <c r="H69"/>
  <c r="H71"/>
  <c r="I71"/>
  <c r="G71"/>
  <c r="E73"/>
  <c r="D73"/>
  <c r="F73"/>
  <c r="B77"/>
  <c r="C73"/>
  <c r="G72"/>
  <c r="H72"/>
  <c r="I72"/>
  <c r="D75"/>
  <c r="E75"/>
  <c r="F75"/>
  <c r="C75"/>
  <c r="B79"/>
  <c r="F66"/>
  <c r="D66"/>
  <c r="E66"/>
  <c r="C66"/>
  <c r="B70"/>
  <c r="I62"/>
  <c r="H62"/>
  <c r="G62"/>
  <c r="F79" l="1"/>
  <c r="D79"/>
  <c r="C79"/>
  <c r="E79"/>
  <c r="B83"/>
  <c r="J73"/>
  <c r="K73"/>
  <c r="L73"/>
  <c r="J66"/>
  <c r="L66"/>
  <c r="K66"/>
  <c r="E77"/>
  <c r="D77"/>
  <c r="B81"/>
  <c r="F77"/>
  <c r="C77"/>
  <c r="G76"/>
  <c r="H76"/>
  <c r="I76"/>
  <c r="H75"/>
  <c r="I75"/>
  <c r="G75"/>
  <c r="I73"/>
  <c r="G73"/>
  <c r="H73"/>
  <c r="K76"/>
  <c r="J76"/>
  <c r="L76"/>
  <c r="F70"/>
  <c r="D70"/>
  <c r="C70"/>
  <c r="E70"/>
  <c r="B74"/>
  <c r="H66"/>
  <c r="I66"/>
  <c r="G66"/>
  <c r="K75"/>
  <c r="L75"/>
  <c r="J75"/>
  <c r="D80"/>
  <c r="E80"/>
  <c r="F80"/>
  <c r="C80"/>
  <c r="B84"/>
  <c r="D84" l="1"/>
  <c r="E84"/>
  <c r="C84"/>
  <c r="F84"/>
  <c r="B88"/>
  <c r="I77"/>
  <c r="G77"/>
  <c r="H77"/>
  <c r="J70"/>
  <c r="L70"/>
  <c r="K70"/>
  <c r="E81"/>
  <c r="F81"/>
  <c r="B85"/>
  <c r="C81"/>
  <c r="D81"/>
  <c r="J77"/>
  <c r="K77"/>
  <c r="L77"/>
  <c r="K79"/>
  <c r="J79"/>
  <c r="L79"/>
  <c r="G80"/>
  <c r="I80"/>
  <c r="H80"/>
  <c r="K80"/>
  <c r="J80"/>
  <c r="L80"/>
  <c r="F74"/>
  <c r="E74"/>
  <c r="C74"/>
  <c r="B78"/>
  <c r="D74"/>
  <c r="I70"/>
  <c r="H70"/>
  <c r="G70"/>
  <c r="E83"/>
  <c r="F83"/>
  <c r="D83"/>
  <c r="C83"/>
  <c r="B87"/>
  <c r="H79"/>
  <c r="I79"/>
  <c r="G79"/>
  <c r="H83" l="1"/>
  <c r="I83"/>
  <c r="G83"/>
  <c r="D87"/>
  <c r="E87"/>
  <c r="F87"/>
  <c r="C87"/>
  <c r="B91"/>
  <c r="K83"/>
  <c r="J83"/>
  <c r="L83"/>
  <c r="H74"/>
  <c r="G74"/>
  <c r="I74"/>
  <c r="F78"/>
  <c r="D78"/>
  <c r="E78"/>
  <c r="C78"/>
  <c r="B82"/>
  <c r="J81"/>
  <c r="L81"/>
  <c r="K81"/>
  <c r="G84"/>
  <c r="I84"/>
  <c r="H84"/>
  <c r="J74"/>
  <c r="L74"/>
  <c r="K74"/>
  <c r="E85"/>
  <c r="D85"/>
  <c r="F85"/>
  <c r="C85"/>
  <c r="B89"/>
  <c r="K84"/>
  <c r="J84"/>
  <c r="L84"/>
  <c r="I81"/>
  <c r="G81"/>
  <c r="H81"/>
  <c r="D88"/>
  <c r="F88"/>
  <c r="C88"/>
  <c r="E88"/>
  <c r="B92"/>
  <c r="D92" l="1"/>
  <c r="E92"/>
  <c r="F92"/>
  <c r="C92"/>
  <c r="B96"/>
  <c r="D91"/>
  <c r="E91"/>
  <c r="C91"/>
  <c r="F91"/>
  <c r="B95"/>
  <c r="K88"/>
  <c r="J88"/>
  <c r="L88"/>
  <c r="I85"/>
  <c r="G85"/>
  <c r="H85"/>
  <c r="F82"/>
  <c r="D82"/>
  <c r="E82"/>
  <c r="C82"/>
  <c r="B86"/>
  <c r="G78"/>
  <c r="H78"/>
  <c r="I78"/>
  <c r="H87"/>
  <c r="I87"/>
  <c r="G87"/>
  <c r="G88"/>
  <c r="H88"/>
  <c r="I88"/>
  <c r="E89"/>
  <c r="D89"/>
  <c r="F89"/>
  <c r="B93"/>
  <c r="C89"/>
  <c r="J85"/>
  <c r="L85"/>
  <c r="K85"/>
  <c r="J78"/>
  <c r="L78"/>
  <c r="K78"/>
  <c r="K87"/>
  <c r="L87"/>
  <c r="J87"/>
  <c r="J82" l="1"/>
  <c r="L82"/>
  <c r="K82"/>
  <c r="K91"/>
  <c r="L91"/>
  <c r="J91"/>
  <c r="G92"/>
  <c r="H92"/>
  <c r="I92"/>
  <c r="F95"/>
  <c r="D95"/>
  <c r="C95"/>
  <c r="B99"/>
  <c r="E95"/>
  <c r="K92"/>
  <c r="J92"/>
  <c r="L92"/>
  <c r="J89"/>
  <c r="K89"/>
  <c r="L89"/>
  <c r="E93"/>
  <c r="D93"/>
  <c r="B97"/>
  <c r="F93"/>
  <c r="C93"/>
  <c r="I89"/>
  <c r="G89"/>
  <c r="H89"/>
  <c r="F86"/>
  <c r="D86"/>
  <c r="C86"/>
  <c r="B90"/>
  <c r="E86"/>
  <c r="I82"/>
  <c r="G82"/>
  <c r="H82"/>
  <c r="H91"/>
  <c r="I91"/>
  <c r="G91"/>
  <c r="D96"/>
  <c r="E96"/>
  <c r="F96"/>
  <c r="C96"/>
  <c r="B100"/>
  <c r="I93" l="1"/>
  <c r="G93"/>
  <c r="H93"/>
  <c r="E97"/>
  <c r="F97"/>
  <c r="D97"/>
  <c r="B101"/>
  <c r="C97"/>
  <c r="F90"/>
  <c r="E90"/>
  <c r="C90"/>
  <c r="D90"/>
  <c r="B94"/>
  <c r="G96"/>
  <c r="I96"/>
  <c r="H96"/>
  <c r="K95"/>
  <c r="J95"/>
  <c r="L95"/>
  <c r="H95"/>
  <c r="I95"/>
  <c r="G95"/>
  <c r="D100"/>
  <c r="E100"/>
  <c r="C100"/>
  <c r="F100"/>
  <c r="B104"/>
  <c r="K96"/>
  <c r="J96"/>
  <c r="L96"/>
  <c r="J86"/>
  <c r="L86"/>
  <c r="K86"/>
  <c r="I86"/>
  <c r="H86"/>
  <c r="G86"/>
  <c r="J93"/>
  <c r="L93"/>
  <c r="K93"/>
  <c r="E99"/>
  <c r="F99"/>
  <c r="D99"/>
  <c r="C99"/>
  <c r="B103"/>
  <c r="J97" l="1"/>
  <c r="L97"/>
  <c r="K97"/>
  <c r="D104"/>
  <c r="F104"/>
  <c r="E104"/>
  <c r="C104"/>
  <c r="B108"/>
  <c r="E101"/>
  <c r="D101"/>
  <c r="F101"/>
  <c r="C101"/>
  <c r="B105"/>
  <c r="K99"/>
  <c r="J99"/>
  <c r="L99"/>
  <c r="K100"/>
  <c r="J100"/>
  <c r="L100"/>
  <c r="J90"/>
  <c r="L90"/>
  <c r="K90"/>
  <c r="D103"/>
  <c r="E103"/>
  <c r="F103"/>
  <c r="C103"/>
  <c r="B107"/>
  <c r="G100"/>
  <c r="I100"/>
  <c r="H100"/>
  <c r="H99"/>
  <c r="I99"/>
  <c r="G99"/>
  <c r="F94"/>
  <c r="D94"/>
  <c r="E94"/>
  <c r="C94"/>
  <c r="B98"/>
  <c r="H90"/>
  <c r="G90"/>
  <c r="I90"/>
  <c r="I97"/>
  <c r="G97"/>
  <c r="H97"/>
  <c r="D108" l="1"/>
  <c r="E108"/>
  <c r="F108"/>
  <c r="C108"/>
  <c r="B112"/>
  <c r="D107"/>
  <c r="E107"/>
  <c r="C107"/>
  <c r="F107"/>
  <c r="B111"/>
  <c r="I101"/>
  <c r="G101"/>
  <c r="H101"/>
  <c r="K103"/>
  <c r="L103"/>
  <c r="J103"/>
  <c r="F98"/>
  <c r="D98"/>
  <c r="E98"/>
  <c r="C98"/>
  <c r="B102"/>
  <c r="K104"/>
  <c r="J104"/>
  <c r="L104"/>
  <c r="J94"/>
  <c r="L94"/>
  <c r="K94"/>
  <c r="G94"/>
  <c r="H94"/>
  <c r="I94"/>
  <c r="H103"/>
  <c r="I103"/>
  <c r="G103"/>
  <c r="E105"/>
  <c r="D105"/>
  <c r="F105"/>
  <c r="B109"/>
  <c r="C105"/>
  <c r="J101"/>
  <c r="L101"/>
  <c r="K101"/>
  <c r="G104"/>
  <c r="H104"/>
  <c r="I104"/>
  <c r="J98" l="1"/>
  <c r="L98"/>
  <c r="K98"/>
  <c r="K107"/>
  <c r="L107"/>
  <c r="J107"/>
  <c r="G108"/>
  <c r="H108"/>
  <c r="I108"/>
  <c r="F111"/>
  <c r="D111"/>
  <c r="E111"/>
  <c r="C111"/>
  <c r="B115"/>
  <c r="K108"/>
  <c r="J108"/>
  <c r="L108"/>
  <c r="I105"/>
  <c r="G105"/>
  <c r="H105"/>
  <c r="J105"/>
  <c r="K105"/>
  <c r="L105"/>
  <c r="E109"/>
  <c r="D109"/>
  <c r="B113"/>
  <c r="C109"/>
  <c r="F109"/>
  <c r="F102"/>
  <c r="D102"/>
  <c r="C102"/>
  <c r="B106"/>
  <c r="E102"/>
  <c r="I98"/>
  <c r="G98"/>
  <c r="H98"/>
  <c r="H107"/>
  <c r="I107"/>
  <c r="G107"/>
  <c r="D112"/>
  <c r="E112"/>
  <c r="F112"/>
  <c r="C112"/>
  <c r="B116"/>
  <c r="F106" l="1"/>
  <c r="E106"/>
  <c r="C106"/>
  <c r="D106"/>
  <c r="B110"/>
  <c r="K111"/>
  <c r="J111"/>
  <c r="L111"/>
  <c r="D116"/>
  <c r="E116"/>
  <c r="F116"/>
  <c r="C116"/>
  <c r="B120"/>
  <c r="I109"/>
  <c r="G109"/>
  <c r="H109"/>
  <c r="E113"/>
  <c r="F113"/>
  <c r="B117"/>
  <c r="D113"/>
  <c r="C113"/>
  <c r="E115"/>
  <c r="F115"/>
  <c r="D115"/>
  <c r="C115"/>
  <c r="B119"/>
  <c r="H111"/>
  <c r="I111"/>
  <c r="G111"/>
  <c r="J109"/>
  <c r="L109"/>
  <c r="K109"/>
  <c r="G112"/>
  <c r="I112"/>
  <c r="H112"/>
  <c r="K112"/>
  <c r="J112"/>
  <c r="L112"/>
  <c r="J102"/>
  <c r="L102"/>
  <c r="K102"/>
  <c r="H102"/>
  <c r="G102"/>
  <c r="I102"/>
  <c r="H115" l="1"/>
  <c r="I115"/>
  <c r="G115"/>
  <c r="D117"/>
  <c r="E117"/>
  <c r="F117"/>
  <c r="C117"/>
  <c r="B121"/>
  <c r="G116"/>
  <c r="H116"/>
  <c r="I116"/>
  <c r="F119"/>
  <c r="D119"/>
  <c r="E119"/>
  <c r="C119"/>
  <c r="B123"/>
  <c r="I113"/>
  <c r="G113"/>
  <c r="H113"/>
  <c r="K116"/>
  <c r="J116"/>
  <c r="L116"/>
  <c r="J106"/>
  <c r="L106"/>
  <c r="K106"/>
  <c r="K115"/>
  <c r="J115"/>
  <c r="L115"/>
  <c r="J113"/>
  <c r="L113"/>
  <c r="K113"/>
  <c r="D120"/>
  <c r="E120"/>
  <c r="F120"/>
  <c r="C120"/>
  <c r="B124"/>
  <c r="F110"/>
  <c r="D110"/>
  <c r="E110"/>
  <c r="C110"/>
  <c r="B114"/>
  <c r="H106"/>
  <c r="G106"/>
  <c r="I106"/>
  <c r="D124" l="1"/>
  <c r="E124"/>
  <c r="F124"/>
  <c r="C124"/>
  <c r="B128"/>
  <c r="F123"/>
  <c r="D123"/>
  <c r="E123"/>
  <c r="C123"/>
  <c r="B127"/>
  <c r="H119"/>
  <c r="I119"/>
  <c r="G119"/>
  <c r="D121"/>
  <c r="E121"/>
  <c r="F121"/>
  <c r="B125"/>
  <c r="C121"/>
  <c r="J110"/>
  <c r="L110"/>
  <c r="K110"/>
  <c r="G120"/>
  <c r="H120"/>
  <c r="I120"/>
  <c r="K119"/>
  <c r="L119"/>
  <c r="J119"/>
  <c r="I117"/>
  <c r="G117"/>
  <c r="H117"/>
  <c r="F114"/>
  <c r="D114"/>
  <c r="E114"/>
  <c r="C114"/>
  <c r="B118"/>
  <c r="G110"/>
  <c r="I110"/>
  <c r="H110"/>
  <c r="K120"/>
  <c r="J120"/>
  <c r="L120"/>
  <c r="J117"/>
  <c r="L117"/>
  <c r="K117"/>
  <c r="I121" l="1"/>
  <c r="G121"/>
  <c r="H121"/>
  <c r="K123"/>
  <c r="L123"/>
  <c r="J123"/>
  <c r="E118"/>
  <c r="F118"/>
  <c r="C118"/>
  <c r="D118"/>
  <c r="B122"/>
  <c r="I114"/>
  <c r="G114"/>
  <c r="H114"/>
  <c r="J121"/>
  <c r="K121"/>
  <c r="L121"/>
  <c r="G124"/>
  <c r="H124"/>
  <c r="I124"/>
  <c r="F127"/>
  <c r="D127"/>
  <c r="E127"/>
  <c r="B131"/>
  <c r="C127"/>
  <c r="H123"/>
  <c r="I123"/>
  <c r="G123"/>
  <c r="K124"/>
  <c r="J124"/>
  <c r="L124"/>
  <c r="J114"/>
  <c r="L114"/>
  <c r="K114"/>
  <c r="D125"/>
  <c r="E125"/>
  <c r="F125"/>
  <c r="B129"/>
  <c r="C125"/>
  <c r="D128"/>
  <c r="E128"/>
  <c r="F128"/>
  <c r="C128"/>
  <c r="B132"/>
  <c r="J125" l="1"/>
  <c r="K125"/>
  <c r="L125"/>
  <c r="K127"/>
  <c r="J127"/>
  <c r="L127"/>
  <c r="E122"/>
  <c r="F122"/>
  <c r="C122"/>
  <c r="B126"/>
  <c r="D122"/>
  <c r="J118"/>
  <c r="L118"/>
  <c r="K118"/>
  <c r="G128"/>
  <c r="I128"/>
  <c r="H128"/>
  <c r="D132"/>
  <c r="E132"/>
  <c r="F132"/>
  <c r="C132"/>
  <c r="B136"/>
  <c r="F131"/>
  <c r="D131"/>
  <c r="E131"/>
  <c r="C131"/>
  <c r="B135"/>
  <c r="H118"/>
  <c r="I118"/>
  <c r="G118"/>
  <c r="D129"/>
  <c r="E129"/>
  <c r="F129"/>
  <c r="B133"/>
  <c r="C129"/>
  <c r="K128"/>
  <c r="J128"/>
  <c r="L128"/>
  <c r="I125"/>
  <c r="G125"/>
  <c r="H125"/>
  <c r="H127"/>
  <c r="I127"/>
  <c r="G127"/>
  <c r="J129" l="1"/>
  <c r="L129"/>
  <c r="K129"/>
  <c r="G132"/>
  <c r="I132"/>
  <c r="H132"/>
  <c r="H122"/>
  <c r="G122"/>
  <c r="I122"/>
  <c r="F135"/>
  <c r="D135"/>
  <c r="E135"/>
  <c r="C135"/>
  <c r="B139"/>
  <c r="H131"/>
  <c r="I131"/>
  <c r="G131"/>
  <c r="K132"/>
  <c r="J132"/>
  <c r="L132"/>
  <c r="J122"/>
  <c r="L122"/>
  <c r="K122"/>
  <c r="D133"/>
  <c r="E133"/>
  <c r="F133"/>
  <c r="C133"/>
  <c r="B137"/>
  <c r="D136"/>
  <c r="E136"/>
  <c r="F136"/>
  <c r="C136"/>
  <c r="B140"/>
  <c r="E126"/>
  <c r="F126"/>
  <c r="C126"/>
  <c r="B130"/>
  <c r="D126"/>
  <c r="I129"/>
  <c r="G129"/>
  <c r="H129"/>
  <c r="K131"/>
  <c r="J131"/>
  <c r="L131"/>
  <c r="D137" l="1"/>
  <c r="E137"/>
  <c r="F137"/>
  <c r="B141"/>
  <c r="C137"/>
  <c r="K135"/>
  <c r="L135"/>
  <c r="J135"/>
  <c r="G136"/>
  <c r="H136"/>
  <c r="I136"/>
  <c r="I133"/>
  <c r="G133"/>
  <c r="H133"/>
  <c r="F139"/>
  <c r="D139"/>
  <c r="E139"/>
  <c r="C139"/>
  <c r="B143"/>
  <c r="H135"/>
  <c r="I135"/>
  <c r="G135"/>
  <c r="G126"/>
  <c r="I126"/>
  <c r="H126"/>
  <c r="J126"/>
  <c r="L126"/>
  <c r="K126"/>
  <c r="K136"/>
  <c r="J136"/>
  <c r="L136"/>
  <c r="E130"/>
  <c r="F130"/>
  <c r="C130"/>
  <c r="D130"/>
  <c r="B134"/>
  <c r="D140"/>
  <c r="E140"/>
  <c r="F140"/>
  <c r="C140"/>
  <c r="B144"/>
  <c r="J133"/>
  <c r="L133"/>
  <c r="K133"/>
  <c r="K140" l="1"/>
  <c r="J140"/>
  <c r="L140"/>
  <c r="B148"/>
  <c r="D144"/>
  <c r="E144"/>
  <c r="F144"/>
  <c r="C144"/>
  <c r="E134"/>
  <c r="F134"/>
  <c r="C134"/>
  <c r="D134"/>
  <c r="B138"/>
  <c r="J130"/>
  <c r="L130"/>
  <c r="K130"/>
  <c r="D141"/>
  <c r="E141"/>
  <c r="F141"/>
  <c r="B145"/>
  <c r="C141"/>
  <c r="G140"/>
  <c r="H140"/>
  <c r="I140"/>
  <c r="B147"/>
  <c r="F143"/>
  <c r="D143"/>
  <c r="E143"/>
  <c r="C143"/>
  <c r="H139"/>
  <c r="I139"/>
  <c r="G139"/>
  <c r="I137"/>
  <c r="G137"/>
  <c r="H137"/>
  <c r="J137"/>
  <c r="K137"/>
  <c r="L137"/>
  <c r="I130"/>
  <c r="G130"/>
  <c r="H130"/>
  <c r="K139"/>
  <c r="L139"/>
  <c r="J139"/>
  <c r="H143" l="1"/>
  <c r="I143"/>
  <c r="G143"/>
  <c r="C147"/>
  <c r="F147"/>
  <c r="B151"/>
  <c r="D147"/>
  <c r="E147"/>
  <c r="K143"/>
  <c r="J143"/>
  <c r="L143"/>
  <c r="B149"/>
  <c r="F145"/>
  <c r="D145"/>
  <c r="C145"/>
  <c r="E145"/>
  <c r="C148"/>
  <c r="B152"/>
  <c r="D148"/>
  <c r="F148"/>
  <c r="E148"/>
  <c r="I141"/>
  <c r="G141"/>
  <c r="H141"/>
  <c r="G144"/>
  <c r="I144"/>
  <c r="H144"/>
  <c r="J141"/>
  <c r="K141"/>
  <c r="L141"/>
  <c r="H134"/>
  <c r="G134"/>
  <c r="I134"/>
  <c r="K144"/>
  <c r="J144"/>
  <c r="L144"/>
  <c r="E138"/>
  <c r="F138"/>
  <c r="C138"/>
  <c r="D138"/>
  <c r="B142"/>
  <c r="J134"/>
  <c r="L134"/>
  <c r="K134"/>
  <c r="B146" l="1"/>
  <c r="E142"/>
  <c r="F142"/>
  <c r="C142"/>
  <c r="D142"/>
  <c r="G148"/>
  <c r="I148"/>
  <c r="H148"/>
  <c r="J145"/>
  <c r="L145"/>
  <c r="K145"/>
  <c r="C149"/>
  <c r="D149"/>
  <c r="B153"/>
  <c r="E149"/>
  <c r="F149"/>
  <c r="K147"/>
  <c r="J147"/>
  <c r="L147"/>
  <c r="H138"/>
  <c r="G138"/>
  <c r="I138"/>
  <c r="C152"/>
  <c r="B156"/>
  <c r="D152"/>
  <c r="F152"/>
  <c r="E152"/>
  <c r="C151"/>
  <c r="D151"/>
  <c r="B155"/>
  <c r="E151"/>
  <c r="F151"/>
  <c r="J138"/>
  <c r="L138"/>
  <c r="K138"/>
  <c r="K148"/>
  <c r="J148"/>
  <c r="L148"/>
  <c r="I145"/>
  <c r="G145"/>
  <c r="H145"/>
  <c r="H147"/>
  <c r="I147"/>
  <c r="G147"/>
  <c r="H151" l="1"/>
  <c r="I151"/>
  <c r="G151"/>
  <c r="C156"/>
  <c r="B160"/>
  <c r="D156"/>
  <c r="F156"/>
  <c r="E156"/>
  <c r="I149"/>
  <c r="G149"/>
  <c r="H149"/>
  <c r="K151"/>
  <c r="L151"/>
  <c r="J151"/>
  <c r="G152"/>
  <c r="H152"/>
  <c r="I152"/>
  <c r="C153"/>
  <c r="B157"/>
  <c r="D153"/>
  <c r="F153"/>
  <c r="E153"/>
  <c r="J142"/>
  <c r="L142"/>
  <c r="K142"/>
  <c r="K152"/>
  <c r="J152"/>
  <c r="L152"/>
  <c r="J149"/>
  <c r="L149"/>
  <c r="K149"/>
  <c r="G142"/>
  <c r="I142"/>
  <c r="H142"/>
  <c r="C155"/>
  <c r="D155"/>
  <c r="E155"/>
  <c r="F155"/>
  <c r="B159"/>
  <c r="C146"/>
  <c r="B150"/>
  <c r="D146"/>
  <c r="F146"/>
  <c r="E146"/>
  <c r="K156" l="1"/>
  <c r="J156"/>
  <c r="L156"/>
  <c r="I146"/>
  <c r="H146"/>
  <c r="G146"/>
  <c r="C159"/>
  <c r="E159"/>
  <c r="F159"/>
  <c r="D159"/>
  <c r="C157"/>
  <c r="D157"/>
  <c r="E157"/>
  <c r="F157"/>
  <c r="B161"/>
  <c r="G156"/>
  <c r="H156"/>
  <c r="I156"/>
  <c r="I155"/>
  <c r="H155"/>
  <c r="G155"/>
  <c r="J153"/>
  <c r="K153"/>
  <c r="L153"/>
  <c r="J146"/>
  <c r="L146"/>
  <c r="K146"/>
  <c r="C150"/>
  <c r="B154"/>
  <c r="D150"/>
  <c r="F150"/>
  <c r="E150"/>
  <c r="J155"/>
  <c r="L155"/>
  <c r="K155"/>
  <c r="I153"/>
  <c r="G153"/>
  <c r="H153"/>
  <c r="C160"/>
  <c r="D160"/>
  <c r="F160"/>
  <c r="E160"/>
  <c r="L159" l="1"/>
  <c r="J159"/>
  <c r="K159"/>
  <c r="I150"/>
  <c r="H150"/>
  <c r="G150"/>
  <c r="C161"/>
  <c r="D161"/>
  <c r="E161"/>
  <c r="F161"/>
  <c r="I157"/>
  <c r="H157"/>
  <c r="G157"/>
  <c r="J150"/>
  <c r="L150"/>
  <c r="K150"/>
  <c r="K160"/>
  <c r="L160"/>
  <c r="J160"/>
  <c r="G160"/>
  <c r="H160"/>
  <c r="I160"/>
  <c r="C154"/>
  <c r="B158"/>
  <c r="D154"/>
  <c r="F154"/>
  <c r="E154"/>
  <c r="J157"/>
  <c r="K157"/>
  <c r="L157"/>
  <c r="I159"/>
  <c r="H159"/>
  <c r="G159"/>
  <c r="C158" l="1"/>
  <c r="D158"/>
  <c r="F158"/>
  <c r="E158"/>
  <c r="J154"/>
  <c r="L154"/>
  <c r="K154"/>
  <c r="H154"/>
  <c r="G154"/>
  <c r="I154"/>
  <c r="I161"/>
  <c r="H161"/>
  <c r="G161"/>
  <c r="J161"/>
  <c r="L161"/>
  <c r="K161"/>
  <c r="G158" l="1"/>
  <c r="H158"/>
  <c r="I158"/>
  <c r="I162" s="1"/>
  <c r="H162"/>
  <c r="K158"/>
  <c r="K162" s="1"/>
  <c r="J158"/>
  <c r="J162" s="1"/>
  <c r="L158"/>
  <c r="L162" s="1"/>
  <c r="G162"/>
</calcChain>
</file>

<file path=xl/sharedStrings.xml><?xml version="1.0" encoding="utf-8"?>
<sst xmlns="http://schemas.openxmlformats.org/spreadsheetml/2006/main" count="1599" uniqueCount="257">
  <si>
    <t>جغوبي الأخضر</t>
  </si>
  <si>
    <t>علوم التربية</t>
  </si>
  <si>
    <t>lakhdarb7@hotmail.com</t>
  </si>
  <si>
    <t>إرشاد وتوجيه</t>
  </si>
  <si>
    <t>غير محجوز</t>
  </si>
  <si>
    <t>تربية خاصة وتعليم مكيف</t>
  </si>
  <si>
    <t>- مستوى الرضا لدى طلبة الجامعة على أساليب تقويم تحصيلهم المعرفي.</t>
  </si>
  <si>
    <t>أ.د. الزهرة الأسود</t>
  </si>
  <si>
    <t>lassouedzohra2016@gmail.com</t>
  </si>
  <si>
    <t>فاعلية برنامج إرشادي معرفي سلوكي لتعزيز الدافعية للتعلم لدى تلاميذ المرحلة المتوسطة</t>
  </si>
  <si>
    <t>محجوز</t>
  </si>
  <si>
    <t>العبء المعرفي لدى تلاميذ السنة الأولى بجامعة الوادي</t>
  </si>
  <si>
    <t>علم النفس المدرسي</t>
  </si>
  <si>
    <t>مصباح الهلي</t>
  </si>
  <si>
    <t>علم النفس الاجتماعي</t>
  </si>
  <si>
    <t>frane79@gmail.com</t>
  </si>
  <si>
    <t>العوامل الخمسة الكبرى للشخصية وعلاقتها بقلق التفاعل لدى طلاب الجامعة</t>
  </si>
  <si>
    <t>السعادة النفسية وعلاقتها بمستوى التدين لدى طلاب الجامعة</t>
  </si>
  <si>
    <t>علاقة المساندة الاجتماعية بالتوافق الدراسي</t>
  </si>
  <si>
    <t>علاقة الصحة النفسية بالنسق القيمي</t>
  </si>
  <si>
    <t>إيمان عزي</t>
  </si>
  <si>
    <t>القياس في علم النفس والتربية</t>
  </si>
  <si>
    <t>Azzimane90@yahoo.fr</t>
  </si>
  <si>
    <t>مصادر ضغوط العمل لدى معلمي مؤسسات التربية الخاصة في ضل جائحة كورونا</t>
  </si>
  <si>
    <t>التوافق النفسي لدى أسر المكفوفين</t>
  </si>
  <si>
    <t>النوي بالطاهر</t>
  </si>
  <si>
    <t>naouibettahar39@gmail.com</t>
  </si>
  <si>
    <t>مفهوم المواطنة في كتاب التاريخ للسنة اولى من التعليم المتوسط</t>
  </si>
  <si>
    <t>المعالجة البيداغوجية في السنة الحامسة من التعليم الابتدائي</t>
  </si>
  <si>
    <t>جودة الحياة لدى استاذة التعليم المتوسط</t>
  </si>
  <si>
    <t>العنف المدرسي لدى تلميذ مرحلة التعليم المتوسط</t>
  </si>
  <si>
    <t>بوبكر منصور</t>
  </si>
  <si>
    <t>علم النفس تنظيم وعمل</t>
  </si>
  <si>
    <t>mansour-boubekeur@univ-eloued.dz</t>
  </si>
  <si>
    <t>رهاب مواجهة الاولياء وعلاقته بالرفاه النفسي لدى معلمات الطور الابتدائي</t>
  </si>
  <si>
    <t>علاقة الإدمان على الألعاب الالكترونية بالتوافق النفسي لدى تلاميذ المرحلة الثانوية</t>
  </si>
  <si>
    <t>الدافعية للانجاز لدى الطلبة المتقدمين في السن(50 فما فوق) دراسة استكشافية بجامعة الشهيد حمة لخضر بالوادي</t>
  </si>
  <si>
    <t>مصادر الضغط النفسي وإستراتيجيات مواجهتها لدى الطلبة الموظفين بجامعة الشهيد حمه لخضر بالوادي</t>
  </si>
  <si>
    <t>khemmad2011@gmail.com</t>
  </si>
  <si>
    <t>الأفكار اللاعقلانية وعلاقتها بقلق الامتحان لدى التلاميذ المقبلين على امتحان البكالوريا</t>
  </si>
  <si>
    <t>هند غدايفي</t>
  </si>
  <si>
    <t>علم النفس العيادي</t>
  </si>
  <si>
    <t>Hyndgh83@gmail.com</t>
  </si>
  <si>
    <t>الكشف عن عسر القراءة لدى تلاميد السنة الثالثة ابتدائي</t>
  </si>
  <si>
    <t>الضغوط النفسية لدى اولياء ذوي الاحتياجات الخاصة دراسة ميدانية بولاية الوادي</t>
  </si>
  <si>
    <t>أحمد فرحات</t>
  </si>
  <si>
    <t>ferhat61372@gmail.com</t>
  </si>
  <si>
    <t>التدفق النفسي وعلاقته بالكفاءة الذاتية لدى مدراء الثانويات بولاية الوادي</t>
  </si>
  <si>
    <t>الفعالية الذاتية وعلاقتها بالرضا الوظيفي لدى مستشاري التوجيه بولاية الوادي</t>
  </si>
  <si>
    <t>التوافق النفسي لدى تلاميذ الأولى من التعليم الثانوي في ظل نظرية الذكاءات المتعددة لجاردنر</t>
  </si>
  <si>
    <t>التدفق النفسي وعلاقته بالصحة النفسية لدى معلمي التربية الخاصة بولاية الوادي</t>
  </si>
  <si>
    <t>شوقي قدادرة</t>
  </si>
  <si>
    <t>الارشاد النفسي</t>
  </si>
  <si>
    <t>kedadra68@gmail.com</t>
  </si>
  <si>
    <t>علاقة الرياضة المكيفة في تحقيق السلوك التكيفي عند الاطفال ذوي متلازمة داون</t>
  </si>
  <si>
    <t>صعوبات التعلم لدى تلاميذ السنة ثالثة ابتدائي من وجهة نظر المعلمين</t>
  </si>
  <si>
    <t>تقدير الذات وعلاقته بالدافعية للانجاز لدى الطالب الجامعي المعاق بصريا دراسة ميدانية جامعة الوادي</t>
  </si>
  <si>
    <t>التوجيه وعلاقته بقلق المستقبل المهني لدى طلبة ......</t>
  </si>
  <si>
    <t>سلاف مشري</t>
  </si>
  <si>
    <t>علم النفس</t>
  </si>
  <si>
    <t>أسماء لشهب</t>
  </si>
  <si>
    <t>asmalacheheb41@gmail.com</t>
  </si>
  <si>
    <t>فاعلية برنامج ارشادي معرفي سلوكي في تحسين مستوى المرونة الايجابية لدى تلميذ مرحلة التعليم الثانوي</t>
  </si>
  <si>
    <t>أثر التعلم التعاوني على دافعية تعلم الرياضيات لدى تلاميذ السنة الخامسة ابتدائي</t>
  </si>
  <si>
    <t>مستوى الصمود النفسي وعلاقته بالتكيف مع الحياة الجامعية</t>
  </si>
  <si>
    <t>المرونة الايجابية وعلاقنها بجودة الحياة لدى الطالب الجامعي</t>
  </si>
  <si>
    <t>كوثر غالي</t>
  </si>
  <si>
    <t>badroussaiid@gmail.com</t>
  </si>
  <si>
    <t>دور مستشار التوجيه في التوعية البيئية لدى تلاميذ سنة أولى ثانوي</t>
  </si>
  <si>
    <t>اساليب المعاملة الوالدية و علاقتها بالتوافق الدراسي لدى تلاميذ سنة أولى متوسط</t>
  </si>
  <si>
    <t>محمد خماد</t>
  </si>
  <si>
    <t>الذكاء الاتفعالي وعلاقته بالتكيف المدرسي لدى تلاميذ السنة الثانية ثانوي</t>
  </si>
  <si>
    <t>دور مستشار التوجيه في تقليل من قلق الامتحان في ظل جائحة كورونا</t>
  </si>
  <si>
    <t>التوجيه المدرسي وعلاقته بالدافعية للتعلم :دراسة ميدانية لعينة تلاميذ السنة أولى ثانوي.</t>
  </si>
  <si>
    <t>سميرة عمامرة</t>
  </si>
  <si>
    <t>samras46@yahoo.fr</t>
  </si>
  <si>
    <t>التوافق النفسي لدى الطالب الجامعي المكفوف</t>
  </si>
  <si>
    <t>الصحة النفسية لدى مربيات اطفال متلازمة داون</t>
  </si>
  <si>
    <t>المرونة المعرفية لدى الطالب الجامعي</t>
  </si>
  <si>
    <t>قنوعه عبد اللطيف</t>
  </si>
  <si>
    <t>علوم تربية: علم النفس التربوي</t>
  </si>
  <si>
    <t>tifaguenoua@gmail.com</t>
  </si>
  <si>
    <t>الذكاء اللغوي وعلاقته بالتحصيل في اللغات الاجنبية</t>
  </si>
  <si>
    <t>الذكاء المنطقي الرياضي وعلاقته بالتحصيل في المواد الأدبية</t>
  </si>
  <si>
    <t>الذكاء الوجداني وعلاقته باستراتيجيات مواجهة الضغوط النفسية</t>
  </si>
  <si>
    <t>الميول المهنية وعلاقتها بقلق المستقبل المهني</t>
  </si>
  <si>
    <t>الرقم</t>
  </si>
  <si>
    <t>رقم الأستاذ</t>
  </si>
  <si>
    <t>إسم ولقب الأستاذ</t>
  </si>
  <si>
    <t>العناوين المقترحة</t>
  </si>
  <si>
    <t>التخصص</t>
  </si>
  <si>
    <t>الحجز</t>
  </si>
  <si>
    <t>مومن بكوش الجموعي</t>
  </si>
  <si>
    <t>moumendj@gmail.com</t>
  </si>
  <si>
    <t>الضغط النفسي وعلاقته بالسلوك العدواني لدى المراهق المتمدرس بالمرحلة الثانوية</t>
  </si>
  <si>
    <t>الأمن النفسي وعلاقته بالسلوك العدواني لدى المراهق المتمدرس بالمرحلة الثانوية</t>
  </si>
  <si>
    <t>الصالح بوعزة</t>
  </si>
  <si>
    <t>bouazasalah19@yahoo.fr</t>
  </si>
  <si>
    <t>علاقة الصلابة النفسية لى مدراء التعليم الابتدائي. بتكيفهم النفسي في البيئة المدرسية</t>
  </si>
  <si>
    <t>ضغوطات العمل لدى الام العاملة وعلاقتها بالمعاملة الوالدية للاطفال</t>
  </si>
  <si>
    <t>دور الانشطة اللا صفية في خفض اليلوك العدواني لدى تلاميذ التعليم الثانوي</t>
  </si>
  <si>
    <t>علاقة الاغتراب النفسي بدافعية الانجاز لدى الاطفال ذوي الاعاقة البصرية</t>
  </si>
  <si>
    <t>مصطفى منصور</t>
  </si>
  <si>
    <t>علوم التربية - التعليمية وشكلات التعلم-</t>
  </si>
  <si>
    <t>mostefa68@gmail.com</t>
  </si>
  <si>
    <t>الارشاد التربوي وعلاقته بمستوى مهارات التعلم لدى تلاميذ المرحلة الثانوية.</t>
  </si>
  <si>
    <t>الخدمات الارشادية وعلاقتها بالتأخر الدراسي لدى تلاميذ المرحلة الثانوية من وجهة نظر الاساتذة</t>
  </si>
  <si>
    <t>أسباب تدني التحصيل الدراسي في مادة الرياضيات لدى تلاميذ المرحلة الثانوية من وجهة نظر الاساتذة</t>
  </si>
  <si>
    <t>الارشاد التربوي وعلاقته بالتوافق الدراسي لدى تلاميذ المرحلة الثانوية</t>
  </si>
  <si>
    <t>جعلاب محمد الصالح</t>
  </si>
  <si>
    <t>أرطوفونيا</t>
  </si>
  <si>
    <t>djsalh@yahoo.fr</t>
  </si>
  <si>
    <t>علاقة الذاكرة العاملة بعسر القراءة لدى تلاميذ السنة الرابعة ابتدائي</t>
  </si>
  <si>
    <t>تقييم استراتيجيات الفهم لدى الاطفال المصابين باضطراب كيف التوحد</t>
  </si>
  <si>
    <t>تقييم التواصل اللفظي (اللغة الاستقبالية واللغة التعبيرية) للاطفال المصابين بعرض داون</t>
  </si>
  <si>
    <t>عسر الكتابة وعلاقته بالتوافق النفسي الاجتماعي بمرحلة الابتدائية بولاية الوادي</t>
  </si>
  <si>
    <t>المهارات الاجتماعية وعلاقتها بالتوافق النفسي لذوي صعوبات التعلم</t>
  </si>
  <si>
    <t>اتجاهات أولياء التلاميذ نحو الاقسام الخاصة(الدمج المدرسي)</t>
  </si>
  <si>
    <t>باللموشي عبد الرزاق</t>
  </si>
  <si>
    <t>bellamouchididactique@gmail.com</t>
  </si>
  <si>
    <t>دور الخدمات الارشادية في تخفيض قلق الامتحان</t>
  </si>
  <si>
    <t>ادمان الانترنت وعلاقته بالتوافق النفسي الاجتماعي</t>
  </si>
  <si>
    <t>اتجاهات تلاميذ السنة اولى ثانوي نحو مهام مستشار التوجيه المدرسي</t>
  </si>
  <si>
    <t>ادوار مستشار التوجيه المدرسي بين القوانين والواقع</t>
  </si>
  <si>
    <t>يمينة فالح</t>
  </si>
  <si>
    <t>الإرشاد النفسي والصحة النفسية</t>
  </si>
  <si>
    <t>dr.yaminafalah@gmail.com</t>
  </si>
  <si>
    <t>اقتراح برنامج إرشادي لتعديل سلوك الغش في الاختبارات الفصلية ، دراسة ميدانية على طلبة جامعة الوادي الجزائر</t>
  </si>
  <si>
    <t>أثر التربية الصحية على التوافق النفسي لدى تلاميذ المرحلة الإبتدائية</t>
  </si>
  <si>
    <t>3. الخاصة على خصائصهم السلوكية ، دراسة مقارنة بين التلاميذ المتفوقين والتلاميذ الموهوبين.</t>
  </si>
  <si>
    <t>الدمج التربوي للأطفال ذوي الاحتياجات الخاصة في المدراس العادية ، دراسة استكشافية</t>
  </si>
  <si>
    <t>عبد الوهاب بن موسى</t>
  </si>
  <si>
    <t>benmoussa-abdelouahab@univ-eloued.dz</t>
  </si>
  <si>
    <t>واقع أدوار مستشاري التوجيه المدرسي في الحد من ظاهرة التسرب الدراسي</t>
  </si>
  <si>
    <t>الألعاب الإلكترونية وعلاقتها بالعنف لدى الأطفال في مرحلة ما قبل التمدرس</t>
  </si>
  <si>
    <t>إسماعيل بن خليفة</t>
  </si>
  <si>
    <t>علم النفس العيادي : الارشاد و الصحة النفسية</t>
  </si>
  <si>
    <t>s.benkhalifa @gmail.com</t>
  </si>
  <si>
    <t>فعالية برنامج الـ ABA في خفض أعراض طيف التوحد</t>
  </si>
  <si>
    <t>الذكاءات المتعددة لدى ذوي صعوبات التعلم و العاديين</t>
  </si>
  <si>
    <t>اجهاد الشفقة عند مستشاري الارشاد و التوجيه المدرسي و المهني</t>
  </si>
  <si>
    <t>عبد الحميد عطاالله</t>
  </si>
  <si>
    <t>hamidmostof@gmail.com</t>
  </si>
  <si>
    <t>دور التعليم الإلكتروني في تحسين مستوى التدريس من وجهة نظر أساتذة التعليم الثانوي</t>
  </si>
  <si>
    <t>أهمية الإعلام المدرسي في بناء المشروع الشخصي للتلميذ</t>
  </si>
  <si>
    <t>مهارات التفكير الإبداعي المتضمنة في دروس المطالعة الموجهة للسنة الخامسة ابتدائي</t>
  </si>
  <si>
    <t>أنماط التنشئة الأسرية وأثرها على تقدير الذات لدى المراهق المتمدرس</t>
  </si>
  <si>
    <t>دبار حنان</t>
  </si>
  <si>
    <t>hanane.390002@gmail.com</t>
  </si>
  <si>
    <t>الارشاد النفسي المدرسي وعلاقته بمستوى مهارات التعلم والاستذكار لدى طلاب المرحلة الابتدائية</t>
  </si>
  <si>
    <t>اللعب ودوره في تنمية المهارات اللغوية لدى اطفال الروضة من وجهة نظر المربيات</t>
  </si>
  <si>
    <t>خليفة زواري أحمد</t>
  </si>
  <si>
    <t>zouari.khalifa@gmail.com</t>
  </si>
  <si>
    <t>علاقة الرضا عن التوجيه المدرسي والدافعية للتعلم بالخوف من الفشل المدرسي كمؤشر للتسرب المدرسي لدى تلاميذ السنة الأولى الثانوي جذع مشترك علوم وتكنولوجيا وآداب وفلسفة.</t>
  </si>
  <si>
    <t>علاقة الحرمان العاطفي بالسلوك العدواني لدى تلاميذ المرحلة الابتدائية.</t>
  </si>
  <si>
    <t>قلق الامتحان وأثره على الرسوب المدرسي في شهادة التعليم المتوسط.</t>
  </si>
  <si>
    <t>mecheri-soulef@univ-eloued.dz</t>
  </si>
  <si>
    <t>القدرة على اتخاذ قرار دراسي لدى تلاميذ السنة الرابعة متوسط المتفوقين دراسيا في ظل التوجيه المدرسي على ضوء بعض المتغيرات</t>
  </si>
  <si>
    <t>مدى تمكن مستشاري الإرشاد والتوجيه المدرسي والمهني من مهارات إرشاد الأزمات على ضوء بعض المتغيرات</t>
  </si>
  <si>
    <t>مدى تمكن طلبة علم النفس وعلوم التربية المقبلين على التخرج من المهارات الإرشادية اللازمة لوقت الأزمات</t>
  </si>
  <si>
    <t>لعيس إسماعيل</t>
  </si>
  <si>
    <t>التربية الخاصة</t>
  </si>
  <si>
    <t>smail.layes@gmail.com</t>
  </si>
  <si>
    <t>علاقة بعض العوامل اللغوية الشفهية باضطرب تعلم القراءة لدى تلاميذ المرحلة الأولى من التعليم الابتدائى</t>
  </si>
  <si>
    <t>علاقة القدرة على سرعة الاسترجاع اللفظي بالأداء في القراءة لدى تلاميذ السنة 3 ابتدائي</t>
  </si>
  <si>
    <t>علاقة القدرة على التمثيل الخطي باضطراب تعلم الكتابة لدى التلاميذ في المرحلة الابتدائية</t>
  </si>
  <si>
    <t>التثبيط المعرفي وعلاقته بالاداء القرائي لدى تلاميذ عسيري القراءة متمدرسين في السنة ال3 ابتدائي</t>
  </si>
  <si>
    <t>المحجوز</t>
  </si>
  <si>
    <t>غير المحجوز</t>
  </si>
  <si>
    <t>غير مقترح</t>
  </si>
  <si>
    <t>بنين ابتسام</t>
  </si>
  <si>
    <t>علم النفس التربوي</t>
  </si>
  <si>
    <t>ibtissambenine@gmail.com</t>
  </si>
  <si>
    <t>صعوبات التعلم الأكاديمية لدى التلاميذ الذين التحقوا بالمدرسة قبل سن التمدرس4</t>
  </si>
  <si>
    <t>دور بعض المهارات اللفظية في اكتساب قراءة الكلمات (الدقة - السرعة) لدى تلاميذ السنة ثالثة ابتدائي</t>
  </si>
  <si>
    <t>علاقة اليقظة الذهنية بالكفاءة الذاتية الأكاديمية لدى عينة من طلبة الجامعة</t>
  </si>
  <si>
    <t>فاعلية برنامج سكامبر لتنمية التفكير الابداعي لدى عينة من أطفال التربية التحضيرية</t>
  </si>
  <si>
    <t>djalabmsalah@gmail.com</t>
  </si>
  <si>
    <t>فعاليات برنامج تدريبي التحفيفة من النشاط المفرط لدى الاطفال ذوي اضطراب طيف التوحد</t>
  </si>
  <si>
    <t>تقييم استراتيجيات الفهم لدى الاطفال المصابين باضطراب طيف التوحد</t>
  </si>
  <si>
    <t>إسعادي فارس</t>
  </si>
  <si>
    <t>fares_isaaadi@yahoo.fr</t>
  </si>
  <si>
    <t>الدافعية للانجاز لدى الطلبة المكفوفين</t>
  </si>
  <si>
    <t>اساليب الدمج المدرسي لأطفال التوحد</t>
  </si>
  <si>
    <t>الاضطرابات اللغوية وعلاقتها بعسر القراءة</t>
  </si>
  <si>
    <t>واقع ادوات التقويم المستخدمة في المنظومة التربوية الوطنية</t>
  </si>
  <si>
    <t>الوضعية المهنية لمستشاري التوجيه المدرسي بين التشريع والواقع</t>
  </si>
  <si>
    <t>الاحتراق النفسي وعلاقته بدافعية للانجاز لدى معلمين ذوي الاحتياجات الخاصة</t>
  </si>
  <si>
    <t>شوقي ممادي</t>
  </si>
  <si>
    <t>علم التدريس</t>
  </si>
  <si>
    <t>chaouki-mammadi@univ-eloued.dz</t>
  </si>
  <si>
    <t>التكفل الصحي بالمسنين ذوي الجلطة الدماغية الناتجة عن الضغط الدموي (دراسة حالة)</t>
  </si>
  <si>
    <t>فاعلية برنامج تدريبي قائم على النظرية السلوكية في تنمية مهارات النظافة لدى عينة من الأطفال ذوي التخلف العقلي</t>
  </si>
  <si>
    <t>عبد الناصر غربي</t>
  </si>
  <si>
    <t>gherbi.abdennacer@gmail.com</t>
  </si>
  <si>
    <t>أثر دراسة علم النفس على اسلوب التدريس لدى معلمي المرحلة الابتدائية</t>
  </si>
  <si>
    <t>علاقة الذكاء العاطفي بمستوى الطموح لدى اولياء ذوي طيف التوحدحد</t>
  </si>
  <si>
    <t>فعالية برنامج ارشادي لتنمية الثقة بالنفس وخفض قلق الامتحان لدى التلميذ المعيد للسنة 3 ثانوي</t>
  </si>
  <si>
    <t>قلق الامتحان لدى اولياء تلاميذ السنة الرابعة متوسط</t>
  </si>
  <si>
    <t>علاقة التكيف المدرسي بمفهوم الذات للمقدرة الأكاديمية لدى المعاقين بصرياً المتمدرسين.</t>
  </si>
  <si>
    <t>السعيد نصرات</t>
  </si>
  <si>
    <t>القياس والتقويم لعلم النفس وعلوم التربية</t>
  </si>
  <si>
    <t>saidnesrat@gmail.com</t>
  </si>
  <si>
    <t>الزمر الدموية وعلافتها بالسعادة لدى المراهقين المتمدرسين (15-19).</t>
  </si>
  <si>
    <t>الزمر الدموية وعلاقتها بالاكتئاب لدى المراهقين المتمدرسين (15-19).</t>
  </si>
  <si>
    <t>الذكاء العاطفي وعلافته بالثقة في النفس لدى الطالب الجامعي</t>
  </si>
  <si>
    <t>الذكاء العاطفي وعلاقته بالسعادة لدى الطالب الجامعي</t>
  </si>
  <si>
    <t>سبع محمد</t>
  </si>
  <si>
    <t>medsbaa5000@gmail.com</t>
  </si>
  <si>
    <t>الحاجات الارشادية لأولياء التلاميذ ذوي الاحتياجات الخاصة المدمجين في الأقسام الخاصة</t>
  </si>
  <si>
    <t>التنمر الاكتروني عبر مواقع التواصل الاجتماعي</t>
  </si>
  <si>
    <t>الحاجات الارشادية لمتقاعدي قطاع التربية</t>
  </si>
  <si>
    <t>الاحتراق النفسي لدى عمال قطاع الصحة في ضل جائحة كورونا</t>
  </si>
  <si>
    <t>عمــــــــار حمـــــامــــة</t>
  </si>
  <si>
    <t>علم النفس التنظيم والعمل</t>
  </si>
  <si>
    <t>drhamama39@gmail.com</t>
  </si>
  <si>
    <t>المهارات اللازمة للتلاميذ ذوي اضطراب التوحد لدمجهم في المدارس العادية من وجهة نظر المعلمين</t>
  </si>
  <si>
    <t>صراع الدور لدى الطالبة المتزوجة والعاملة وعلاقته بتوافقها الأكاديمي</t>
  </si>
  <si>
    <t>ظاهرة التلوث النفسي والاجتماعي لدى الطالب الجامعي، أسبابها ومعالجتها من وجهة نظر الأساتذة والأخصائيين النفسيين</t>
  </si>
  <si>
    <t>المرونة النفسية وعلاقتها بجودة الحياة الجامعية</t>
  </si>
  <si>
    <t>شنة محمد رضا</t>
  </si>
  <si>
    <t>chenna.ridha@gmail.com</t>
  </si>
  <si>
    <t>- المتطلبات التربوية اللازمة لتحقيق بيئة مدرسية نموذجية كما يراها اعضاء الأسرة التربوية – معلمين+مدراء+ اولياء – في مرحلة التعليم الابتدائي.</t>
  </si>
  <si>
    <t>2—تحديات العمل الارشادي في الوسط التربوي كما يدركها مستشاروا التوجيه المدرسي والمهني.</t>
  </si>
  <si>
    <t>العبء الذهني في العمل الارشادي لدى اساتذة التعليم الثانوي.</t>
  </si>
  <si>
    <t>خصائص عمل التدريس في ظل جائحة كورونا كما يراها اساتذة التعليم الثانوي</t>
  </si>
  <si>
    <t>زائد</t>
  </si>
  <si>
    <t>جاري البشير</t>
  </si>
  <si>
    <t>فعالية برنامج تدريبي لتحسين مهارة الحساب لدى ذوي عسر الحساب</t>
  </si>
  <si>
    <t>الذاكرة البصرية وعلاقتها بعسر الكتابة</t>
  </si>
  <si>
    <t>جلول احمد</t>
  </si>
  <si>
    <t>جديدي  زليخة</t>
  </si>
  <si>
    <t xml:space="preserve">الاسلوب الديمقراطي </t>
  </si>
  <si>
    <t>جودة الحياة لدى التلاميذ المعيدين في الثالثة ثانوي</t>
  </si>
  <si>
    <t>القيم الاجتماعية في مواقع التواصل الاجتماعي</t>
  </si>
  <si>
    <t>القيم الاجتماعية لدى الطلبة الجامعيين في مواقع التواصل الاجتماعي</t>
  </si>
  <si>
    <t>عمــار حمـامــــة</t>
  </si>
  <si>
    <t>علاقة القيادة التربوية بالرضا الوظيفي لدى اساتذة التعليم الابتدائي</t>
  </si>
  <si>
    <t>واقع الوساطة المدرسية في مؤسسات التعليم الثانوي</t>
  </si>
  <si>
    <t>تواتر الانتباه لدى تلاميذ السنة أولى ابتدائي</t>
  </si>
  <si>
    <t>الذكاءات المتعددة في مناهج المدرسة الابتدائية</t>
  </si>
  <si>
    <t>اثر تقلل أساتذة التعليم الابتدائي على الخصائص السلوكية التلاميذ .دراسة مقارنة بين التلاميذ العاديين والموهوبين</t>
  </si>
  <si>
    <t>استراتيجيات التنظيم الانفعالي لدى أولياء التلاميذ ذوي الاحتياجات الخاصة</t>
  </si>
  <si>
    <t>منتصر مسعودة</t>
  </si>
  <si>
    <r>
      <t>علاقة الكفاءة الذاتية بالقدرة على اتخاذ القرارالمهني لدى - الطلاب المنتسبين الى مراكز التكوين المهني</t>
    </r>
    <r>
      <rPr>
        <b/>
        <sz val="16"/>
        <color theme="1"/>
        <rFont val="Arial"/>
        <family val="2"/>
        <scheme val="minor"/>
      </rPr>
      <t xml:space="preserve"> </t>
    </r>
  </si>
  <si>
    <t>علاقة الكفاءة الذاتية بالرضى الوظيفي لدى معلمي المرحلة الابتدائية.</t>
  </si>
  <si>
    <t>اضطرابات الادراك البصري واثرها على تلاميذ الثالثة ابندائي</t>
  </si>
  <si>
    <t>تفعيل خلية الاعلام والتوثيق لمستشار التقييم والتوجيه المهني تحضيرا لعملية الانتقاء والتوجيه</t>
  </si>
  <si>
    <t>تصور مقترح لنشاط دار المرافقة لقطاع التكوين والتعليم المهننين وفق المنشور الوزاري الذي يحقق مهامها ودورها</t>
  </si>
  <si>
    <t>إرشاد وتوجيه + علم النفس المدرسي</t>
  </si>
  <si>
    <t>استخدام حقيبة الاعمال والملفات (portfolio) كأداة لتنفيذ المرافقة المهنية لمتربصي قطاع التكوين والتعليم المهنيين بهدف بناء مشروع مهني</t>
  </si>
  <si>
    <t>قيسي محمد السعيد</t>
  </si>
  <si>
    <t>عوين بلقاسم</t>
  </si>
  <si>
    <t>علاقة اساليب المعاملة الوالدية بالتنمر المدرسي</t>
  </si>
  <si>
    <t>الاحباط النفسي لدى عينة من تلاميذ البكالوريا</t>
  </si>
  <si>
    <t>التكيف المدرسي وعلاقته بالدافية لللإنجاز لدى عينة من تلاميذ السنة أولى ثانوي</t>
  </si>
  <si>
    <t>الذاكرة البصرية قصيرة المدى دراسة مقارنة بين فئة الأطفال الصم وفئة الأطفال العاديين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</si>
</sst>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  <charset val="178"/>
      <scheme val="minor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222222"/>
      <name val="Arial"/>
      <family val="2"/>
      <scheme val="minor"/>
    </font>
    <font>
      <b/>
      <sz val="16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22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4" fillId="0" borderId="2" xfId="0" applyFont="1" applyBorder="1"/>
    <xf numFmtId="0" fontId="4" fillId="0" borderId="2" xfId="0" applyFont="1" applyBorder="1" applyAlignment="1">
      <alignment vertical="center" wrapText="1"/>
    </xf>
    <xf numFmtId="0" fontId="0" fillId="0" borderId="2" xfId="0" applyFill="1" applyBorder="1" applyAlignment="1">
      <alignment horizontal="right" vertical="center"/>
    </xf>
    <xf numFmtId="0" fontId="0" fillId="0" borderId="2" xfId="0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0"/>
  <sheetViews>
    <sheetView rightToLeft="1" topLeftCell="A36" workbookViewId="0">
      <selection activeCell="B41" sqref="B41:M42"/>
    </sheetView>
  </sheetViews>
  <sheetFormatPr defaultRowHeight="14.25"/>
  <cols>
    <col min="2" max="2" width="16.25" customWidth="1"/>
    <col min="5" max="5" width="20.75" customWidth="1"/>
    <col min="6" max="6" width="26.875" customWidth="1"/>
    <col min="9" max="9" width="27" customWidth="1"/>
  </cols>
  <sheetData>
    <row r="1" spans="1:17" ht="26.25" thickBot="1">
      <c r="A1">
        <v>1</v>
      </c>
      <c r="B1" s="1">
        <v>44504.363749999997</v>
      </c>
      <c r="C1" s="2" t="s">
        <v>7</v>
      </c>
      <c r="D1" s="2" t="s">
        <v>1</v>
      </c>
      <c r="E1" s="3" t="s">
        <v>8</v>
      </c>
      <c r="F1" s="2" t="s">
        <v>9</v>
      </c>
      <c r="G1" s="2" t="s">
        <v>3</v>
      </c>
      <c r="H1" s="2" t="s">
        <v>10</v>
      </c>
      <c r="I1" s="2" t="s">
        <v>11</v>
      </c>
      <c r="J1" s="2" t="s">
        <v>12</v>
      </c>
      <c r="K1" s="2" t="s">
        <v>10</v>
      </c>
      <c r="L1" s="3"/>
      <c r="M1" s="3"/>
      <c r="N1" s="3"/>
      <c r="O1" s="3"/>
      <c r="P1" s="3"/>
      <c r="Q1" s="3"/>
    </row>
    <row r="2" spans="1:17" ht="51.75" thickBot="1">
      <c r="A2">
        <v>2</v>
      </c>
      <c r="B2" s="1">
        <v>44505.769502314812</v>
      </c>
      <c r="C2" s="2" t="s">
        <v>13</v>
      </c>
      <c r="D2" s="2" t="s">
        <v>14</v>
      </c>
      <c r="E2" s="3" t="s">
        <v>15</v>
      </c>
      <c r="F2" s="2" t="s">
        <v>16</v>
      </c>
      <c r="G2" s="2" t="s">
        <v>12</v>
      </c>
      <c r="H2" s="2" t="s">
        <v>4</v>
      </c>
      <c r="I2" s="2" t="s">
        <v>17</v>
      </c>
      <c r="J2" s="2" t="s">
        <v>3</v>
      </c>
      <c r="K2" s="2" t="s">
        <v>4</v>
      </c>
      <c r="L2" s="2" t="s">
        <v>18</v>
      </c>
      <c r="M2" s="2" t="s">
        <v>12</v>
      </c>
      <c r="N2" s="2" t="s">
        <v>4</v>
      </c>
      <c r="O2" s="2" t="s">
        <v>19</v>
      </c>
      <c r="P2" s="2" t="s">
        <v>12</v>
      </c>
      <c r="Q2" s="2" t="s">
        <v>4</v>
      </c>
    </row>
    <row r="3" spans="1:17" ht="26.25" thickBot="1">
      <c r="A3">
        <v>3</v>
      </c>
      <c r="B3" s="1">
        <v>44506.567476851851</v>
      </c>
      <c r="C3" s="2" t="s">
        <v>20</v>
      </c>
      <c r="D3" s="2" t="s">
        <v>21</v>
      </c>
      <c r="E3" s="3" t="s">
        <v>22</v>
      </c>
      <c r="F3" s="2" t="s">
        <v>23</v>
      </c>
      <c r="G3" s="2" t="s">
        <v>5</v>
      </c>
      <c r="H3" s="2" t="s">
        <v>10</v>
      </c>
      <c r="I3" s="2" t="s">
        <v>24</v>
      </c>
      <c r="J3" s="2" t="s">
        <v>5</v>
      </c>
      <c r="K3" s="2" t="s">
        <v>4</v>
      </c>
      <c r="L3" s="3"/>
      <c r="M3" s="3"/>
      <c r="N3" s="3"/>
      <c r="O3" s="3"/>
      <c r="P3" s="3"/>
      <c r="Q3" s="3"/>
    </row>
    <row r="4" spans="1:17" ht="51.75" thickBot="1">
      <c r="A4">
        <v>4</v>
      </c>
      <c r="B4" s="1">
        <v>44506.836342592593</v>
      </c>
      <c r="C4" s="2" t="s">
        <v>25</v>
      </c>
      <c r="D4" s="2" t="s">
        <v>1</v>
      </c>
      <c r="E4" s="3" t="s">
        <v>26</v>
      </c>
      <c r="F4" s="2" t="s">
        <v>27</v>
      </c>
      <c r="G4" s="2" t="s">
        <v>12</v>
      </c>
      <c r="H4" s="2" t="s">
        <v>4</v>
      </c>
      <c r="I4" s="2" t="s">
        <v>28</v>
      </c>
      <c r="J4" s="2" t="s">
        <v>12</v>
      </c>
      <c r="K4" s="2" t="s">
        <v>4</v>
      </c>
      <c r="L4" s="2" t="s">
        <v>29</v>
      </c>
      <c r="M4" s="2" t="s">
        <v>3</v>
      </c>
      <c r="N4" s="2" t="s">
        <v>4</v>
      </c>
      <c r="O4" s="2" t="s">
        <v>30</v>
      </c>
      <c r="P4" s="2" t="s">
        <v>3</v>
      </c>
      <c r="Q4" s="2" t="s">
        <v>4</v>
      </c>
    </row>
    <row r="5" spans="1:17" ht="128.25" thickBot="1">
      <c r="A5">
        <v>5</v>
      </c>
      <c r="B5" s="1">
        <v>44508.365405092591</v>
      </c>
      <c r="C5" s="2" t="s">
        <v>31</v>
      </c>
      <c r="D5" s="2" t="s">
        <v>32</v>
      </c>
      <c r="E5" s="3" t="s">
        <v>33</v>
      </c>
      <c r="F5" s="2" t="s">
        <v>34</v>
      </c>
      <c r="G5" s="2" t="s">
        <v>12</v>
      </c>
      <c r="H5" s="2" t="s">
        <v>10</v>
      </c>
      <c r="I5" s="2" t="s">
        <v>35</v>
      </c>
      <c r="J5" s="2" t="s">
        <v>12</v>
      </c>
      <c r="K5" s="2" t="s">
        <v>10</v>
      </c>
      <c r="L5" s="2" t="s">
        <v>36</v>
      </c>
      <c r="M5" s="2" t="s">
        <v>12</v>
      </c>
      <c r="N5" s="2" t="s">
        <v>4</v>
      </c>
      <c r="O5" s="2" t="s">
        <v>37</v>
      </c>
      <c r="P5" s="2" t="s">
        <v>3</v>
      </c>
      <c r="Q5" s="2" t="s">
        <v>4</v>
      </c>
    </row>
    <row r="6" spans="1:17" ht="26.25" thickBot="1">
      <c r="A6">
        <v>6</v>
      </c>
      <c r="B6" s="1">
        <v>44509.345208333332</v>
      </c>
      <c r="C6" s="2" t="s">
        <v>40</v>
      </c>
      <c r="D6" s="2" t="s">
        <v>41</v>
      </c>
      <c r="E6" s="3" t="s">
        <v>42</v>
      </c>
      <c r="F6" s="2" t="s">
        <v>43</v>
      </c>
      <c r="G6" s="2" t="s">
        <v>12</v>
      </c>
      <c r="H6" s="2" t="s">
        <v>10</v>
      </c>
      <c r="I6" s="2" t="s">
        <v>44</v>
      </c>
      <c r="J6" s="2" t="s">
        <v>5</v>
      </c>
      <c r="K6" s="2" t="s">
        <v>4</v>
      </c>
      <c r="L6" s="3"/>
      <c r="M6" s="3"/>
      <c r="N6" s="3"/>
      <c r="O6" s="3"/>
      <c r="P6" s="3"/>
      <c r="Q6" s="3"/>
    </row>
    <row r="7" spans="1:17" ht="102.75" thickBot="1">
      <c r="A7">
        <v>7</v>
      </c>
      <c r="B7" s="1">
        <v>44509.788287037038</v>
      </c>
      <c r="C7" s="2" t="s">
        <v>45</v>
      </c>
      <c r="D7" s="2" t="s">
        <v>12</v>
      </c>
      <c r="E7" s="3" t="s">
        <v>46</v>
      </c>
      <c r="F7" s="2" t="s">
        <v>47</v>
      </c>
      <c r="G7" s="2" t="s">
        <v>12</v>
      </c>
      <c r="H7" s="2" t="s">
        <v>10</v>
      </c>
      <c r="I7" s="2" t="s">
        <v>48</v>
      </c>
      <c r="J7" s="2" t="s">
        <v>12</v>
      </c>
      <c r="K7" s="2" t="s">
        <v>4</v>
      </c>
      <c r="L7" s="2" t="s">
        <v>49</v>
      </c>
      <c r="M7" s="2" t="s">
        <v>12</v>
      </c>
      <c r="N7" s="2" t="s">
        <v>4</v>
      </c>
      <c r="O7" s="2" t="s">
        <v>50</v>
      </c>
      <c r="P7" s="2" t="s">
        <v>5</v>
      </c>
      <c r="Q7" s="2" t="s">
        <v>4</v>
      </c>
    </row>
    <row r="8" spans="1:17" ht="115.5" thickBot="1">
      <c r="A8">
        <v>8</v>
      </c>
      <c r="B8" s="1">
        <v>44509.951296296298</v>
      </c>
      <c r="C8" s="2" t="s">
        <v>51</v>
      </c>
      <c r="D8" s="2" t="s">
        <v>52</v>
      </c>
      <c r="E8" s="3" t="s">
        <v>53</v>
      </c>
      <c r="F8" s="2" t="s">
        <v>54</v>
      </c>
      <c r="G8" s="2" t="s">
        <v>5</v>
      </c>
      <c r="H8" s="2" t="s">
        <v>10</v>
      </c>
      <c r="I8" s="2" t="s">
        <v>55</v>
      </c>
      <c r="J8" s="2" t="s">
        <v>5</v>
      </c>
      <c r="K8" s="2" t="s">
        <v>10</v>
      </c>
      <c r="L8" s="2" t="s">
        <v>56</v>
      </c>
      <c r="M8" s="2" t="s">
        <v>5</v>
      </c>
      <c r="N8" s="2" t="s">
        <v>10</v>
      </c>
      <c r="O8" s="2" t="s">
        <v>57</v>
      </c>
      <c r="P8" s="2" t="s">
        <v>3</v>
      </c>
      <c r="Q8" s="2" t="s">
        <v>10</v>
      </c>
    </row>
    <row r="9" spans="1:17" ht="77.25" thickBot="1">
      <c r="A9">
        <v>9</v>
      </c>
      <c r="B9" s="1">
        <v>44510.798206018517</v>
      </c>
      <c r="C9" s="2" t="s">
        <v>60</v>
      </c>
      <c r="D9" s="2" t="s">
        <v>12</v>
      </c>
      <c r="E9" s="3" t="s">
        <v>61</v>
      </c>
      <c r="F9" s="2" t="s">
        <v>62</v>
      </c>
      <c r="G9" s="2" t="s">
        <v>12</v>
      </c>
      <c r="H9" s="2" t="s">
        <v>10</v>
      </c>
      <c r="I9" s="2" t="s">
        <v>63</v>
      </c>
      <c r="J9" s="2" t="s">
        <v>12</v>
      </c>
      <c r="K9" s="2" t="s">
        <v>10</v>
      </c>
      <c r="L9" s="2" t="s">
        <v>64</v>
      </c>
      <c r="M9" s="2" t="s">
        <v>3</v>
      </c>
      <c r="N9" s="2" t="s">
        <v>10</v>
      </c>
      <c r="O9" s="2" t="s">
        <v>65</v>
      </c>
      <c r="P9" s="2" t="s">
        <v>3</v>
      </c>
      <c r="Q9" s="2" t="s">
        <v>10</v>
      </c>
    </row>
    <row r="10" spans="1:17" ht="26.25" thickBot="1">
      <c r="A10">
        <v>10</v>
      </c>
      <c r="B10" s="1">
        <v>44510.865162037036</v>
      </c>
      <c r="C10" s="2" t="s">
        <v>66</v>
      </c>
      <c r="D10" s="2" t="s">
        <v>12</v>
      </c>
      <c r="E10" s="3" t="s">
        <v>67</v>
      </c>
      <c r="F10" s="2" t="s">
        <v>68</v>
      </c>
      <c r="G10" s="2" t="s">
        <v>3</v>
      </c>
      <c r="H10" s="2" t="s">
        <v>10</v>
      </c>
      <c r="I10" s="2" t="s">
        <v>69</v>
      </c>
      <c r="J10" s="2" t="s">
        <v>12</v>
      </c>
      <c r="K10" s="2" t="s">
        <v>4</v>
      </c>
      <c r="L10" s="3"/>
      <c r="M10" s="3"/>
      <c r="N10" s="3"/>
      <c r="O10" s="3"/>
      <c r="P10" s="3"/>
      <c r="Q10" s="3"/>
    </row>
    <row r="11" spans="1:17" ht="102.75" thickBot="1">
      <c r="A11">
        <v>11</v>
      </c>
      <c r="B11" s="1">
        <v>44510.892071759263</v>
      </c>
      <c r="C11" s="2" t="s">
        <v>70</v>
      </c>
      <c r="D11" s="2" t="s">
        <v>1</v>
      </c>
      <c r="E11" s="3" t="s">
        <v>38</v>
      </c>
      <c r="F11" s="2" t="s">
        <v>71</v>
      </c>
      <c r="G11" s="2" t="s">
        <v>12</v>
      </c>
      <c r="H11" s="2" t="s">
        <v>10</v>
      </c>
      <c r="I11" s="2" t="s">
        <v>72</v>
      </c>
      <c r="J11" s="2" t="s">
        <v>3</v>
      </c>
      <c r="K11" s="2" t="s">
        <v>10</v>
      </c>
      <c r="L11" s="2" t="s">
        <v>73</v>
      </c>
      <c r="M11" s="2" t="s">
        <v>3</v>
      </c>
      <c r="N11" s="2" t="s">
        <v>10</v>
      </c>
      <c r="O11" s="2" t="s">
        <v>39</v>
      </c>
      <c r="P11" s="2" t="s">
        <v>3</v>
      </c>
      <c r="Q11" s="2" t="s">
        <v>4</v>
      </c>
    </row>
    <row r="12" spans="1:17" ht="51.75" thickBot="1">
      <c r="A12">
        <v>12</v>
      </c>
      <c r="B12" s="1">
        <v>44511.370752314811</v>
      </c>
      <c r="C12" s="2" t="s">
        <v>74</v>
      </c>
      <c r="D12" s="2" t="s">
        <v>41</v>
      </c>
      <c r="E12" s="3" t="s">
        <v>75</v>
      </c>
      <c r="F12" s="2" t="s">
        <v>76</v>
      </c>
      <c r="G12" s="2" t="s">
        <v>5</v>
      </c>
      <c r="H12" s="2" t="s">
        <v>10</v>
      </c>
      <c r="I12" s="2" t="s">
        <v>77</v>
      </c>
      <c r="J12" s="2" t="s">
        <v>5</v>
      </c>
      <c r="K12" s="2" t="s">
        <v>10</v>
      </c>
      <c r="L12" s="2" t="s">
        <v>78</v>
      </c>
      <c r="M12" s="3"/>
      <c r="N12" s="2" t="s">
        <v>4</v>
      </c>
      <c r="O12" s="3"/>
      <c r="P12" s="3"/>
      <c r="Q12" s="3"/>
    </row>
    <row r="13" spans="1:17" ht="90" thickBot="1">
      <c r="A13">
        <v>13</v>
      </c>
      <c r="B13" s="1">
        <v>44511.391597222224</v>
      </c>
      <c r="C13" s="2" t="s">
        <v>79</v>
      </c>
      <c r="D13" s="2" t="s">
        <v>80</v>
      </c>
      <c r="E13" s="3" t="s">
        <v>81</v>
      </c>
      <c r="F13" s="2" t="s">
        <v>82</v>
      </c>
      <c r="G13" s="2" t="s">
        <v>3</v>
      </c>
      <c r="H13" s="2" t="s">
        <v>10</v>
      </c>
      <c r="I13" s="2" t="s">
        <v>83</v>
      </c>
      <c r="J13" s="2" t="s">
        <v>3</v>
      </c>
      <c r="K13" s="2" t="s">
        <v>10</v>
      </c>
      <c r="L13" s="2" t="s">
        <v>84</v>
      </c>
      <c r="M13" s="2" t="s">
        <v>3</v>
      </c>
      <c r="N13" s="2" t="s">
        <v>10</v>
      </c>
      <c r="O13" s="2" t="s">
        <v>85</v>
      </c>
      <c r="P13" s="2" t="s">
        <v>3</v>
      </c>
      <c r="Q13" s="2" t="s">
        <v>10</v>
      </c>
    </row>
    <row r="14" spans="1:17" ht="26.25" thickBot="1">
      <c r="A14">
        <v>14</v>
      </c>
      <c r="B14" s="1">
        <v>44511.410868055558</v>
      </c>
      <c r="C14" s="2" t="s">
        <v>92</v>
      </c>
      <c r="D14" s="2" t="s">
        <v>59</v>
      </c>
      <c r="E14" s="3" t="s">
        <v>93</v>
      </c>
      <c r="F14" s="2" t="s">
        <v>94</v>
      </c>
      <c r="G14" s="2" t="s">
        <v>12</v>
      </c>
      <c r="H14" s="2" t="s">
        <v>10</v>
      </c>
      <c r="I14" s="2" t="s">
        <v>95</v>
      </c>
      <c r="J14" s="2" t="s">
        <v>12</v>
      </c>
      <c r="K14" s="2" t="s">
        <v>10</v>
      </c>
      <c r="L14" s="3"/>
      <c r="M14" s="3"/>
      <c r="N14" s="3"/>
      <c r="O14" s="3"/>
      <c r="P14" s="3"/>
      <c r="Q14" s="3"/>
    </row>
    <row r="15" spans="1:17" ht="90" thickBot="1">
      <c r="A15">
        <v>15</v>
      </c>
      <c r="B15" s="1">
        <v>44511.625763888886</v>
      </c>
      <c r="C15" s="2" t="s">
        <v>96</v>
      </c>
      <c r="D15" s="2" t="s">
        <v>1</v>
      </c>
      <c r="E15" s="3" t="s">
        <v>97</v>
      </c>
      <c r="F15" s="2" t="s">
        <v>98</v>
      </c>
      <c r="G15" s="2" t="s">
        <v>12</v>
      </c>
      <c r="H15" s="2" t="s">
        <v>4</v>
      </c>
      <c r="I15" s="2" t="s">
        <v>99</v>
      </c>
      <c r="J15" s="2" t="s">
        <v>12</v>
      </c>
      <c r="K15" s="2" t="s">
        <v>4</v>
      </c>
      <c r="L15" s="2" t="s">
        <v>100</v>
      </c>
      <c r="M15" s="2" t="s">
        <v>12</v>
      </c>
      <c r="N15" s="2" t="s">
        <v>4</v>
      </c>
      <c r="O15" s="2" t="s">
        <v>101</v>
      </c>
      <c r="P15" s="2" t="s">
        <v>5</v>
      </c>
      <c r="Q15" s="2" t="s">
        <v>4</v>
      </c>
    </row>
    <row r="16" spans="1:17" ht="128.25" thickBot="1">
      <c r="A16">
        <v>16</v>
      </c>
      <c r="B16" s="1">
        <v>44511.721875000003</v>
      </c>
      <c r="C16" s="2" t="s">
        <v>102</v>
      </c>
      <c r="D16" s="2" t="s">
        <v>103</v>
      </c>
      <c r="E16" s="3" t="s">
        <v>104</v>
      </c>
      <c r="F16" s="2" t="s">
        <v>105</v>
      </c>
      <c r="G16" s="2" t="s">
        <v>3</v>
      </c>
      <c r="H16" s="2" t="s">
        <v>10</v>
      </c>
      <c r="I16" s="2" t="s">
        <v>106</v>
      </c>
      <c r="J16" s="2" t="s">
        <v>3</v>
      </c>
      <c r="K16" s="2" t="s">
        <v>10</v>
      </c>
      <c r="L16" s="2" t="s">
        <v>107</v>
      </c>
      <c r="M16" s="2" t="s">
        <v>3</v>
      </c>
      <c r="N16" s="2" t="s">
        <v>10</v>
      </c>
      <c r="O16" s="2" t="s">
        <v>108</v>
      </c>
      <c r="P16" s="2" t="s">
        <v>3</v>
      </c>
      <c r="Q16" s="2" t="s">
        <v>10</v>
      </c>
    </row>
    <row r="17" spans="1:17" ht="90" thickBot="1">
      <c r="A17">
        <v>17</v>
      </c>
      <c r="B17" s="1">
        <v>44511.843032407407</v>
      </c>
      <c r="C17" s="2" t="s">
        <v>109</v>
      </c>
      <c r="D17" s="2" t="s">
        <v>110</v>
      </c>
      <c r="E17" s="3" t="s">
        <v>111</v>
      </c>
      <c r="F17" s="2" t="s">
        <v>114</v>
      </c>
      <c r="G17" s="2" t="s">
        <v>5</v>
      </c>
      <c r="H17" s="2" t="s">
        <v>10</v>
      </c>
      <c r="I17" s="2" t="s">
        <v>112</v>
      </c>
      <c r="J17" s="2" t="s">
        <v>5</v>
      </c>
      <c r="K17" s="2" t="s">
        <v>10</v>
      </c>
      <c r="L17" s="2" t="s">
        <v>113</v>
      </c>
      <c r="M17" s="2" t="s">
        <v>5</v>
      </c>
      <c r="N17" s="2" t="s">
        <v>4</v>
      </c>
      <c r="O17" s="3"/>
      <c r="P17" s="3"/>
      <c r="Q17" s="3"/>
    </row>
    <row r="18" spans="1:17" ht="77.25" thickBot="1">
      <c r="A18">
        <v>18</v>
      </c>
      <c r="B18" s="1">
        <v>44511.861863425926</v>
      </c>
      <c r="C18" s="2" t="s">
        <v>0</v>
      </c>
      <c r="D18" s="2" t="s">
        <v>1</v>
      </c>
      <c r="E18" s="3" t="s">
        <v>2</v>
      </c>
      <c r="F18" s="2" t="s">
        <v>115</v>
      </c>
      <c r="G18" s="2" t="s">
        <v>5</v>
      </c>
      <c r="H18" s="2" t="s">
        <v>10</v>
      </c>
      <c r="I18" s="2" t="s">
        <v>116</v>
      </c>
      <c r="J18" s="2" t="s">
        <v>5</v>
      </c>
      <c r="K18" s="2" t="s">
        <v>10</v>
      </c>
      <c r="L18" s="2" t="s">
        <v>117</v>
      </c>
      <c r="M18" s="2" t="s">
        <v>5</v>
      </c>
      <c r="N18" s="2" t="s">
        <v>10</v>
      </c>
      <c r="O18" s="2" t="s">
        <v>6</v>
      </c>
      <c r="P18" s="2" t="s">
        <v>3</v>
      </c>
      <c r="Q18" s="2" t="s">
        <v>4</v>
      </c>
    </row>
    <row r="19" spans="1:17" ht="77.25" thickBot="1">
      <c r="A19">
        <v>19</v>
      </c>
      <c r="B19" s="1">
        <v>44511.867037037038</v>
      </c>
      <c r="C19" s="2" t="s">
        <v>118</v>
      </c>
      <c r="D19" s="2" t="s">
        <v>1</v>
      </c>
      <c r="E19" s="3" t="s">
        <v>119</v>
      </c>
      <c r="F19" s="2" t="s">
        <v>120</v>
      </c>
      <c r="G19" s="2" t="s">
        <v>3</v>
      </c>
      <c r="H19" s="2" t="s">
        <v>10</v>
      </c>
      <c r="I19" s="2" t="s">
        <v>121</v>
      </c>
      <c r="J19" s="2" t="s">
        <v>3</v>
      </c>
      <c r="K19" s="2" t="s">
        <v>10</v>
      </c>
      <c r="L19" s="2" t="s">
        <v>122</v>
      </c>
      <c r="M19" s="2" t="s">
        <v>3</v>
      </c>
      <c r="N19" s="2" t="s">
        <v>10</v>
      </c>
      <c r="O19" s="2" t="s">
        <v>123</v>
      </c>
      <c r="P19" s="2" t="s">
        <v>3</v>
      </c>
      <c r="Q19" s="2" t="s">
        <v>10</v>
      </c>
    </row>
    <row r="20" spans="1:17" ht="115.5" thickBot="1">
      <c r="B20" s="1">
        <v>44511.872708333336</v>
      </c>
      <c r="C20" s="2" t="s">
        <v>124</v>
      </c>
      <c r="D20" s="2" t="s">
        <v>125</v>
      </c>
      <c r="E20" s="3" t="s">
        <v>126</v>
      </c>
      <c r="F20" s="2" t="s">
        <v>127</v>
      </c>
      <c r="G20" s="2" t="s">
        <v>3</v>
      </c>
      <c r="H20" s="2" t="s">
        <v>4</v>
      </c>
      <c r="I20" s="2" t="s">
        <v>128</v>
      </c>
      <c r="J20" s="2" t="s">
        <v>12</v>
      </c>
      <c r="K20" s="2" t="s">
        <v>4</v>
      </c>
      <c r="L20" s="2" t="s">
        <v>129</v>
      </c>
      <c r="M20" s="2" t="s">
        <v>5</v>
      </c>
      <c r="N20" s="2" t="s">
        <v>10</v>
      </c>
      <c r="O20" s="2" t="s">
        <v>130</v>
      </c>
      <c r="P20" s="2" t="s">
        <v>5</v>
      </c>
      <c r="Q20" s="2" t="s">
        <v>10</v>
      </c>
    </row>
    <row r="21" spans="1:17" ht="39" thickBot="1">
      <c r="A21">
        <v>21</v>
      </c>
      <c r="B21" s="1">
        <v>44511.873969907407</v>
      </c>
      <c r="C21" s="2" t="s">
        <v>131</v>
      </c>
      <c r="D21" s="2" t="s">
        <v>12</v>
      </c>
      <c r="E21" s="3" t="s">
        <v>132</v>
      </c>
      <c r="F21" s="2" t="s">
        <v>133</v>
      </c>
      <c r="G21" s="2" t="s">
        <v>12</v>
      </c>
      <c r="H21" s="2" t="s">
        <v>10</v>
      </c>
      <c r="I21" s="2" t="s">
        <v>134</v>
      </c>
      <c r="J21" s="2" t="s">
        <v>12</v>
      </c>
      <c r="K21" s="2" t="s">
        <v>10</v>
      </c>
      <c r="L21" s="3"/>
      <c r="M21" s="3"/>
      <c r="N21" s="3"/>
      <c r="O21" s="3"/>
      <c r="P21" s="3"/>
      <c r="Q21" s="3"/>
    </row>
    <row r="22" spans="1:17" ht="77.25" thickBot="1">
      <c r="A22">
        <v>22</v>
      </c>
      <c r="B22" s="1">
        <v>44511.99046296296</v>
      </c>
      <c r="C22" s="2" t="s">
        <v>135</v>
      </c>
      <c r="D22" s="2" t="s">
        <v>136</v>
      </c>
      <c r="E22" s="3" t="s">
        <v>137</v>
      </c>
      <c r="F22" s="2" t="s">
        <v>138</v>
      </c>
      <c r="G22" s="2" t="s">
        <v>5</v>
      </c>
      <c r="H22" s="2" t="s">
        <v>4</v>
      </c>
      <c r="I22" s="2" t="s">
        <v>139</v>
      </c>
      <c r="J22" s="2" t="s">
        <v>5</v>
      </c>
      <c r="K22" s="2" t="s">
        <v>4</v>
      </c>
      <c r="L22" s="2" t="s">
        <v>140</v>
      </c>
      <c r="M22" s="2" t="s">
        <v>3</v>
      </c>
      <c r="N22" s="2" t="s">
        <v>4</v>
      </c>
      <c r="O22" s="3"/>
      <c r="P22" s="3"/>
      <c r="Q22" s="3"/>
    </row>
    <row r="23" spans="1:17" ht="90" thickBot="1">
      <c r="A23">
        <v>23</v>
      </c>
      <c r="B23" s="1">
        <v>44512.793553240743</v>
      </c>
      <c r="C23" s="2" t="s">
        <v>141</v>
      </c>
      <c r="D23" s="2" t="s">
        <v>12</v>
      </c>
      <c r="E23" s="3" t="s">
        <v>142</v>
      </c>
      <c r="F23" s="2" t="s">
        <v>143</v>
      </c>
      <c r="G23" s="2" t="s">
        <v>12</v>
      </c>
      <c r="H23" s="2" t="s">
        <v>10</v>
      </c>
      <c r="I23" s="2" t="s">
        <v>144</v>
      </c>
      <c r="J23" s="2" t="s">
        <v>12</v>
      </c>
      <c r="K23" s="2" t="s">
        <v>10</v>
      </c>
      <c r="L23" s="2" t="s">
        <v>145</v>
      </c>
      <c r="M23" s="2" t="s">
        <v>12</v>
      </c>
      <c r="N23" s="2" t="s">
        <v>4</v>
      </c>
      <c r="O23" s="2" t="s">
        <v>146</v>
      </c>
      <c r="P23" s="2" t="s">
        <v>12</v>
      </c>
      <c r="Q23" s="2" t="s">
        <v>4</v>
      </c>
    </row>
    <row r="24" spans="1:17" ht="39" thickBot="1">
      <c r="A24">
        <v>24</v>
      </c>
      <c r="B24" s="1">
        <v>44513.355092592596</v>
      </c>
      <c r="C24" s="2" t="s">
        <v>147</v>
      </c>
      <c r="D24" s="2" t="s">
        <v>12</v>
      </c>
      <c r="E24" s="3" t="s">
        <v>148</v>
      </c>
      <c r="F24" s="2" t="s">
        <v>149</v>
      </c>
      <c r="G24" s="2" t="s">
        <v>3</v>
      </c>
      <c r="H24" s="2" t="s">
        <v>10</v>
      </c>
      <c r="I24" s="2" t="s">
        <v>150</v>
      </c>
      <c r="J24" s="2" t="s">
        <v>3</v>
      </c>
      <c r="K24" s="2" t="s">
        <v>10</v>
      </c>
      <c r="L24" s="3"/>
      <c r="M24" s="3"/>
      <c r="N24" s="3"/>
      <c r="O24" s="3"/>
      <c r="P24" s="3"/>
      <c r="Q24" s="3"/>
    </row>
    <row r="25" spans="1:17" ht="102.75" thickBot="1">
      <c r="A25">
        <v>25</v>
      </c>
      <c r="B25" s="1">
        <v>44513.838634259257</v>
      </c>
      <c r="C25" s="2" t="s">
        <v>151</v>
      </c>
      <c r="D25" s="2" t="s">
        <v>12</v>
      </c>
      <c r="E25" s="3" t="s">
        <v>152</v>
      </c>
      <c r="F25" s="2" t="s">
        <v>153</v>
      </c>
      <c r="G25" s="2" t="s">
        <v>12</v>
      </c>
      <c r="H25" s="2" t="s">
        <v>10</v>
      </c>
      <c r="I25" s="2" t="s">
        <v>154</v>
      </c>
      <c r="J25" s="2" t="s">
        <v>12</v>
      </c>
      <c r="K25" s="2" t="s">
        <v>10</v>
      </c>
      <c r="L25" s="2" t="s">
        <v>155</v>
      </c>
      <c r="M25" s="2" t="s">
        <v>12</v>
      </c>
      <c r="N25" s="2" t="s">
        <v>10</v>
      </c>
      <c r="O25" s="2" t="s">
        <v>199</v>
      </c>
      <c r="P25" s="2" t="s">
        <v>5</v>
      </c>
      <c r="Q25" s="2" t="s">
        <v>10</v>
      </c>
    </row>
    <row r="26" spans="1:17" ht="115.5" thickBot="1">
      <c r="A26">
        <v>26</v>
      </c>
      <c r="B26" s="1">
        <v>44513.929340277777</v>
      </c>
      <c r="C26" s="2" t="s">
        <v>58</v>
      </c>
      <c r="D26" s="2" t="s">
        <v>59</v>
      </c>
      <c r="E26" s="3" t="s">
        <v>156</v>
      </c>
      <c r="F26" s="2" t="s">
        <v>157</v>
      </c>
      <c r="G26" s="2" t="s">
        <v>12</v>
      </c>
      <c r="H26" s="2" t="s">
        <v>10</v>
      </c>
      <c r="I26" s="2" t="s">
        <v>158</v>
      </c>
      <c r="J26" s="2" t="s">
        <v>3</v>
      </c>
      <c r="K26" s="2" t="s">
        <v>10</v>
      </c>
      <c r="L26" s="2" t="s">
        <v>159</v>
      </c>
      <c r="M26" s="2" t="s">
        <v>12</v>
      </c>
      <c r="N26" s="2" t="s">
        <v>10</v>
      </c>
      <c r="O26" s="3"/>
      <c r="P26" s="3"/>
      <c r="Q26" s="3"/>
    </row>
    <row r="27" spans="1:17" ht="115.5" thickBot="1">
      <c r="A27">
        <v>27</v>
      </c>
      <c r="B27" s="1">
        <v>44514.025613425925</v>
      </c>
      <c r="C27" s="2" t="s">
        <v>160</v>
      </c>
      <c r="D27" s="2" t="s">
        <v>161</v>
      </c>
      <c r="E27" s="3" t="s">
        <v>162</v>
      </c>
      <c r="F27" s="2" t="s">
        <v>163</v>
      </c>
      <c r="G27" s="2" t="s">
        <v>5</v>
      </c>
      <c r="H27" s="2" t="s">
        <v>10</v>
      </c>
      <c r="I27" s="2" t="s">
        <v>164</v>
      </c>
      <c r="J27" s="2" t="s">
        <v>12</v>
      </c>
      <c r="K27" s="2" t="s">
        <v>10</v>
      </c>
      <c r="L27" s="2" t="s">
        <v>165</v>
      </c>
      <c r="M27" s="2" t="s">
        <v>5</v>
      </c>
      <c r="N27" s="2" t="s">
        <v>10</v>
      </c>
      <c r="O27" s="2" t="s">
        <v>166</v>
      </c>
      <c r="P27" s="2" t="s">
        <v>5</v>
      </c>
      <c r="Q27" s="2" t="s">
        <v>10</v>
      </c>
    </row>
    <row r="28" spans="1:17" ht="90" thickBot="1">
      <c r="A28">
        <v>28</v>
      </c>
      <c r="B28" s="1">
        <v>44514.977314814816</v>
      </c>
      <c r="C28" s="2" t="s">
        <v>170</v>
      </c>
      <c r="D28" s="2" t="s">
        <v>171</v>
      </c>
      <c r="E28" s="3" t="s">
        <v>172</v>
      </c>
      <c r="F28" s="2" t="s">
        <v>173</v>
      </c>
      <c r="G28" s="2" t="s">
        <v>12</v>
      </c>
      <c r="H28" s="2" t="s">
        <v>10</v>
      </c>
      <c r="I28" s="2" t="s">
        <v>174</v>
      </c>
      <c r="J28" s="2" t="s">
        <v>12</v>
      </c>
      <c r="K28" s="2" t="s">
        <v>10</v>
      </c>
      <c r="L28" s="2" t="s">
        <v>175</v>
      </c>
      <c r="M28" s="3"/>
      <c r="N28" s="2" t="s">
        <v>4</v>
      </c>
      <c r="O28" s="2" t="s">
        <v>176</v>
      </c>
      <c r="P28" s="2" t="s">
        <v>12</v>
      </c>
      <c r="Q28" s="2" t="s">
        <v>4</v>
      </c>
    </row>
    <row r="29" spans="1:17" ht="26.25" thickBot="1">
      <c r="A29">
        <v>29</v>
      </c>
      <c r="B29" s="1">
        <v>44516.714224537034</v>
      </c>
      <c r="C29" s="2" t="s">
        <v>109</v>
      </c>
      <c r="D29" s="2" t="s">
        <v>110</v>
      </c>
      <c r="E29" s="3" t="s">
        <v>177</v>
      </c>
      <c r="F29" s="2" t="s">
        <v>178</v>
      </c>
      <c r="G29" s="2" t="s">
        <v>5</v>
      </c>
      <c r="H29" s="2" t="s">
        <v>10</v>
      </c>
      <c r="I29" s="2" t="s">
        <v>179</v>
      </c>
      <c r="J29" s="2" t="s">
        <v>5</v>
      </c>
      <c r="K29" s="2" t="s">
        <v>10</v>
      </c>
      <c r="L29" s="3"/>
      <c r="M29" s="3"/>
      <c r="N29" s="3"/>
      <c r="O29" s="3"/>
      <c r="P29" s="3"/>
      <c r="Q29" s="3"/>
    </row>
    <row r="30" spans="1:17" ht="77.25" thickBot="1">
      <c r="A30">
        <v>30</v>
      </c>
      <c r="B30" s="1">
        <v>44517.917060185187</v>
      </c>
      <c r="C30" s="2" t="s">
        <v>180</v>
      </c>
      <c r="D30" s="2" t="s">
        <v>59</v>
      </c>
      <c r="E30" s="3" t="s">
        <v>181</v>
      </c>
      <c r="F30" s="2" t="s">
        <v>182</v>
      </c>
      <c r="G30" s="2" t="s">
        <v>5</v>
      </c>
      <c r="H30" s="2" t="s">
        <v>10</v>
      </c>
      <c r="I30" s="2" t="s">
        <v>183</v>
      </c>
      <c r="J30" s="2" t="s">
        <v>5</v>
      </c>
      <c r="K30" s="2" t="s">
        <v>10</v>
      </c>
      <c r="L30" s="2" t="s">
        <v>184</v>
      </c>
      <c r="M30" s="2" t="s">
        <v>12</v>
      </c>
      <c r="N30" s="2" t="s">
        <v>10</v>
      </c>
      <c r="O30" s="2" t="s">
        <v>185</v>
      </c>
      <c r="P30" s="2" t="s">
        <v>12</v>
      </c>
      <c r="Q30" s="2" t="s">
        <v>10</v>
      </c>
    </row>
    <row r="31" spans="1:17" ht="39" thickBot="1">
      <c r="A31">
        <v>31</v>
      </c>
      <c r="B31" s="1">
        <v>44517.962557870371</v>
      </c>
      <c r="C31" s="2" t="s">
        <v>188</v>
      </c>
      <c r="D31" s="2" t="s">
        <v>189</v>
      </c>
      <c r="E31" s="3" t="s">
        <v>190</v>
      </c>
      <c r="F31" s="2" t="s">
        <v>191</v>
      </c>
      <c r="G31" s="2" t="s">
        <v>5</v>
      </c>
      <c r="H31" s="2" t="s">
        <v>10</v>
      </c>
      <c r="I31" s="2" t="s">
        <v>192</v>
      </c>
      <c r="J31" s="2" t="s">
        <v>5</v>
      </c>
      <c r="K31" s="2" t="s">
        <v>10</v>
      </c>
      <c r="L31" s="3"/>
      <c r="M31" s="3"/>
      <c r="N31" s="3"/>
      <c r="O31" s="3"/>
      <c r="P31" s="3"/>
      <c r="Q31" s="3"/>
    </row>
    <row r="32" spans="1:17" ht="90" thickBot="1">
      <c r="A32">
        <v>32</v>
      </c>
      <c r="B32" s="1">
        <v>44518.530416666668</v>
      </c>
      <c r="C32" s="2" t="s">
        <v>193</v>
      </c>
      <c r="D32" s="2" t="s">
        <v>59</v>
      </c>
      <c r="E32" s="3" t="s">
        <v>194</v>
      </c>
      <c r="F32" s="2" t="s">
        <v>195</v>
      </c>
      <c r="G32" s="2" t="s">
        <v>12</v>
      </c>
      <c r="H32" s="2" t="s">
        <v>10</v>
      </c>
      <c r="I32" s="2" t="s">
        <v>196</v>
      </c>
      <c r="J32" s="2" t="s">
        <v>5</v>
      </c>
      <c r="K32" s="2" t="s">
        <v>10</v>
      </c>
      <c r="L32" s="2" t="s">
        <v>197</v>
      </c>
      <c r="M32" s="2" t="s">
        <v>3</v>
      </c>
      <c r="N32" s="2" t="s">
        <v>10</v>
      </c>
      <c r="O32" s="2" t="s">
        <v>198</v>
      </c>
      <c r="P32" s="2" t="s">
        <v>12</v>
      </c>
      <c r="Q32" s="2" t="s">
        <v>10</v>
      </c>
    </row>
    <row r="33" spans="1:17" ht="64.5" thickBot="1">
      <c r="A33">
        <v>33</v>
      </c>
      <c r="B33" s="1">
        <v>44518.916851851849</v>
      </c>
      <c r="C33" s="2" t="s">
        <v>200</v>
      </c>
      <c r="D33" s="2" t="s">
        <v>201</v>
      </c>
      <c r="E33" s="3" t="s">
        <v>202</v>
      </c>
      <c r="F33" s="2" t="s">
        <v>203</v>
      </c>
      <c r="G33" s="2" t="s">
        <v>12</v>
      </c>
      <c r="H33" s="2" t="s">
        <v>10</v>
      </c>
      <c r="I33" s="2" t="s">
        <v>204</v>
      </c>
      <c r="J33" s="2" t="s">
        <v>12</v>
      </c>
      <c r="K33" s="2" t="s">
        <v>10</v>
      </c>
      <c r="L33" s="2" t="s">
        <v>205</v>
      </c>
      <c r="M33" s="2" t="s">
        <v>12</v>
      </c>
      <c r="N33" s="2" t="s">
        <v>10</v>
      </c>
      <c r="O33" s="2" t="s">
        <v>206</v>
      </c>
      <c r="P33" s="2" t="s">
        <v>12</v>
      </c>
      <c r="Q33" s="2" t="s">
        <v>10</v>
      </c>
    </row>
    <row r="34" spans="1:17" ht="77.25" thickBot="1">
      <c r="A34">
        <v>34</v>
      </c>
      <c r="B34" s="1">
        <v>44519.795844907407</v>
      </c>
      <c r="C34" s="2" t="s">
        <v>207</v>
      </c>
      <c r="D34" s="2" t="s">
        <v>59</v>
      </c>
      <c r="E34" s="3" t="s">
        <v>208</v>
      </c>
      <c r="F34" s="2" t="s">
        <v>209</v>
      </c>
      <c r="G34" s="2" t="s">
        <v>3</v>
      </c>
      <c r="H34" s="2" t="s">
        <v>10</v>
      </c>
      <c r="I34" s="2" t="s">
        <v>210</v>
      </c>
      <c r="J34" s="2" t="s">
        <v>3</v>
      </c>
      <c r="K34" s="2" t="s">
        <v>4</v>
      </c>
      <c r="L34" s="2" t="s">
        <v>211</v>
      </c>
      <c r="M34" s="2" t="s">
        <v>12</v>
      </c>
      <c r="N34" s="2" t="s">
        <v>4</v>
      </c>
      <c r="O34" s="2" t="s">
        <v>212</v>
      </c>
      <c r="P34" s="2" t="s">
        <v>3</v>
      </c>
      <c r="Q34" s="2" t="s">
        <v>4</v>
      </c>
    </row>
    <row r="35" spans="1:17" ht="141" thickBot="1">
      <c r="A35">
        <v>35</v>
      </c>
      <c r="B35" s="1">
        <v>44519.916018518517</v>
      </c>
      <c r="C35" s="2" t="s">
        <v>213</v>
      </c>
      <c r="D35" s="2" t="s">
        <v>214</v>
      </c>
      <c r="E35" s="3" t="s">
        <v>215</v>
      </c>
      <c r="F35" s="2" t="s">
        <v>216</v>
      </c>
      <c r="G35" s="2" t="s">
        <v>12</v>
      </c>
      <c r="H35" s="2" t="s">
        <v>10</v>
      </c>
      <c r="I35" s="2" t="s">
        <v>217</v>
      </c>
      <c r="J35" s="2" t="s">
        <v>12</v>
      </c>
      <c r="K35" s="2" t="s">
        <v>10</v>
      </c>
      <c r="L35" s="2" t="s">
        <v>218</v>
      </c>
      <c r="M35" s="2" t="s">
        <v>3</v>
      </c>
      <c r="N35" s="2" t="s">
        <v>10</v>
      </c>
      <c r="O35" s="2" t="s">
        <v>219</v>
      </c>
      <c r="P35" s="2" t="s">
        <v>3</v>
      </c>
      <c r="Q35" s="2" t="s">
        <v>10</v>
      </c>
    </row>
    <row r="36" spans="1:17" ht="77.25" thickBot="1">
      <c r="A36">
        <v>36</v>
      </c>
      <c r="B36" s="1">
        <v>44520.993460648147</v>
      </c>
      <c r="C36" s="2" t="s">
        <v>220</v>
      </c>
      <c r="D36" s="2" t="s">
        <v>214</v>
      </c>
      <c r="E36" s="3" t="s">
        <v>221</v>
      </c>
      <c r="F36" s="2" t="s">
        <v>222</v>
      </c>
      <c r="G36" s="2" t="s">
        <v>12</v>
      </c>
      <c r="H36" s="2" t="s">
        <v>4</v>
      </c>
      <c r="I36" s="2" t="s">
        <v>223</v>
      </c>
      <c r="J36" s="2" t="s">
        <v>3</v>
      </c>
      <c r="K36" s="2" t="s">
        <v>4</v>
      </c>
      <c r="L36" s="2" t="s">
        <v>224</v>
      </c>
      <c r="M36" s="2" t="s">
        <v>3</v>
      </c>
      <c r="N36" s="2" t="s">
        <v>4</v>
      </c>
      <c r="O36" s="2" t="s">
        <v>225</v>
      </c>
      <c r="P36" s="2" t="s">
        <v>12</v>
      </c>
      <c r="Q36" s="2" t="s">
        <v>4</v>
      </c>
    </row>
    <row r="37" spans="1:17" ht="15" thickBot="1">
      <c r="A37">
        <v>37</v>
      </c>
      <c r="B37" s="1"/>
      <c r="C37" s="2"/>
      <c r="D37" s="2"/>
      <c r="E37" s="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5" thickBot="1">
      <c r="A38">
        <v>38</v>
      </c>
      <c r="B38" s="1"/>
      <c r="C38" s="2"/>
      <c r="D38" s="2"/>
      <c r="E38" s="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ht="26.25" thickBot="1">
      <c r="A39">
        <v>39</v>
      </c>
      <c r="B39" s="1">
        <v>44517.924351851849</v>
      </c>
      <c r="C39" s="2" t="s">
        <v>180</v>
      </c>
      <c r="D39" s="2" t="s">
        <v>59</v>
      </c>
      <c r="E39" s="3" t="s">
        <v>181</v>
      </c>
      <c r="F39" s="2" t="s">
        <v>186</v>
      </c>
      <c r="G39" s="2" t="s">
        <v>12</v>
      </c>
      <c r="H39" s="2" t="s">
        <v>10</v>
      </c>
      <c r="I39" s="2" t="s">
        <v>187</v>
      </c>
      <c r="J39" s="2" t="s">
        <v>5</v>
      </c>
      <c r="K39" s="2" t="s">
        <v>10</v>
      </c>
    </row>
    <row r="40" spans="1:17" ht="15" thickBot="1">
      <c r="A40">
        <v>40</v>
      </c>
    </row>
    <row r="41" spans="1:17" ht="15" thickBot="1">
      <c r="A41">
        <v>41</v>
      </c>
      <c r="B41" s="1"/>
      <c r="C41" s="2"/>
      <c r="D41" s="2"/>
      <c r="E41" s="3"/>
      <c r="F41" s="2"/>
      <c r="G41" s="2"/>
      <c r="H41" s="2"/>
      <c r="I41" s="2"/>
      <c r="J41" s="2"/>
      <c r="K41" s="2"/>
    </row>
    <row r="42" spans="1:17">
      <c r="A42">
        <v>42</v>
      </c>
    </row>
    <row r="43" spans="1:17">
      <c r="A43">
        <v>43</v>
      </c>
    </row>
    <row r="44" spans="1:17">
      <c r="A44">
        <v>44</v>
      </c>
    </row>
    <row r="45" spans="1:17">
      <c r="A45">
        <v>45</v>
      </c>
    </row>
    <row r="46" spans="1:17">
      <c r="A46">
        <v>46</v>
      </c>
    </row>
    <row r="47" spans="1:17">
      <c r="A47">
        <v>47</v>
      </c>
    </row>
    <row r="48" spans="1:17">
      <c r="A48">
        <v>48</v>
      </c>
    </row>
    <row r="49" spans="1:1">
      <c r="A49">
        <v>49</v>
      </c>
    </row>
    <row r="50" spans="1:1">
      <c r="A50">
        <v>50</v>
      </c>
    </row>
    <row r="51" spans="1:1">
      <c r="A51">
        <v>51</v>
      </c>
    </row>
    <row r="52" spans="1:1">
      <c r="A52">
        <v>52</v>
      </c>
    </row>
    <row r="53" spans="1:1">
      <c r="A53">
        <v>53</v>
      </c>
    </row>
    <row r="54" spans="1:1">
      <c r="A54">
        <v>54</v>
      </c>
    </row>
    <row r="55" spans="1:1">
      <c r="A55">
        <v>55</v>
      </c>
    </row>
    <row r="56" spans="1:1">
      <c r="A56">
        <v>56</v>
      </c>
    </row>
    <row r="57" spans="1:1">
      <c r="A57">
        <v>57</v>
      </c>
    </row>
    <row r="58" spans="1:1">
      <c r="A58">
        <v>58</v>
      </c>
    </row>
    <row r="59" spans="1:1">
      <c r="A59">
        <v>59</v>
      </c>
    </row>
    <row r="60" spans="1:1">
      <c r="A60">
        <v>60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E13"/>
  <sheetViews>
    <sheetView rightToLeft="1" workbookViewId="0">
      <selection activeCell="B2" sqref="B2"/>
    </sheetView>
  </sheetViews>
  <sheetFormatPr defaultRowHeight="14.25"/>
  <cols>
    <col min="2" max="2" width="15" customWidth="1"/>
    <col min="3" max="3" width="27.875" customWidth="1"/>
    <col min="4" max="4" width="11.625" customWidth="1"/>
  </cols>
  <sheetData>
    <row r="2" spans="2:5">
      <c r="B2" t="str">
        <f>'قاعدة البيانات'!C1</f>
        <v>أ.د. الزهرة الأسود</v>
      </c>
      <c r="C2" t="str">
        <f>'قاعدة البيانات'!F1</f>
        <v>فاعلية برنامج إرشادي معرفي سلوكي لتعزيز الدافعية للتعلم لدى تلاميذ المرحلة المتوسطة</v>
      </c>
      <c r="D2" t="str">
        <f>'قاعدة البيانات'!G1</f>
        <v>إرشاد وتوجيه</v>
      </c>
      <c r="E2" t="str">
        <f>'قاعدة البيانات'!H1</f>
        <v>محجوز</v>
      </c>
    </row>
    <row r="3" spans="2:5">
      <c r="B3" t="str">
        <f>'قاعدة البيانات'!C1</f>
        <v>أ.د. الزهرة الأسود</v>
      </c>
      <c r="C3" t="str">
        <f>'قاعدة البيانات'!I1</f>
        <v>العبء المعرفي لدى تلاميذ السنة الأولى بجامعة الوادي</v>
      </c>
      <c r="D3" t="str">
        <f>'قاعدة البيانات'!J1</f>
        <v>علم النفس المدرسي</v>
      </c>
      <c r="E3" t="str">
        <f>'قاعدة البيانات'!K1</f>
        <v>محجوز</v>
      </c>
    </row>
    <row r="4" spans="2:5">
      <c r="B4" t="str">
        <f>'قاعدة البيانات'!C1</f>
        <v>أ.د. الزهرة الأسود</v>
      </c>
      <c r="C4">
        <f>'قاعدة البيانات'!L1</f>
        <v>0</v>
      </c>
      <c r="D4">
        <f>'قاعدة البيانات'!M1</f>
        <v>0</v>
      </c>
      <c r="E4">
        <f>'قاعدة البيانات'!N1</f>
        <v>0</v>
      </c>
    </row>
    <row r="5" spans="2:5">
      <c r="B5" t="str">
        <f>'قاعدة البيانات'!C1</f>
        <v>أ.د. الزهرة الأسود</v>
      </c>
      <c r="C5">
        <f>'قاعدة البيانات'!O1</f>
        <v>0</v>
      </c>
      <c r="D5">
        <f>'قاعدة البيانات'!P1</f>
        <v>0</v>
      </c>
      <c r="E5">
        <f>'قاعدة البيانات'!Q1</f>
        <v>0</v>
      </c>
    </row>
    <row r="6" spans="2:5">
      <c r="B6" t="str">
        <f>'قاعدة البيانات'!C2</f>
        <v>مصباح الهلي</v>
      </c>
      <c r="C6" t="str">
        <f>'قاعدة البيانات'!F2</f>
        <v>العوامل الخمسة الكبرى للشخصية وعلاقتها بقلق التفاعل لدى طلاب الجامعة</v>
      </c>
      <c r="D6" t="str">
        <f>'قاعدة البيانات'!G2</f>
        <v>علم النفس المدرسي</v>
      </c>
    </row>
    <row r="7" spans="2:5">
      <c r="B7" t="str">
        <f>'قاعدة البيانات'!C2</f>
        <v>مصباح الهلي</v>
      </c>
      <c r="C7" t="str">
        <f>'قاعدة البيانات'!I2</f>
        <v>السعادة النفسية وعلاقتها بمستوى التدين لدى طلاب الجامعة</v>
      </c>
      <c r="D7" t="str">
        <f>'قاعدة البيانات'!J2</f>
        <v>إرشاد وتوجيه</v>
      </c>
    </row>
    <row r="8" spans="2:5">
      <c r="B8" t="str">
        <f>'قاعدة البيانات'!C2</f>
        <v>مصباح الهلي</v>
      </c>
      <c r="C8" t="str">
        <f>'قاعدة البيانات'!L2</f>
        <v>علاقة المساندة الاجتماعية بالتوافق الدراسي</v>
      </c>
      <c r="D8" t="str">
        <f>'قاعدة البيانات'!M2</f>
        <v>علم النفس المدرسي</v>
      </c>
    </row>
    <row r="9" spans="2:5">
      <c r="B9" t="str">
        <f>'قاعدة البيانات'!C2</f>
        <v>مصباح الهلي</v>
      </c>
      <c r="C9" t="str">
        <f>'قاعدة البيانات'!O2</f>
        <v>علاقة الصحة النفسية بالنسق القيمي</v>
      </c>
      <c r="D9" t="str">
        <f>'قاعدة البيانات'!P2</f>
        <v>علم النفس المدرسي</v>
      </c>
    </row>
    <row r="10" spans="2:5">
      <c r="C10" t="str">
        <f>'قاعدة البيانات'!F6</f>
        <v>الكشف عن عسر القراءة لدى تلاميد السنة الثالثة ابتدائي</v>
      </c>
      <c r="D10" t="str">
        <f>'قاعدة البيانات'!G6</f>
        <v>علم النفس المدرسي</v>
      </c>
    </row>
    <row r="11" spans="2:5">
      <c r="C11" t="str">
        <f>'قاعدة البيانات'!I6</f>
        <v>الضغوط النفسية لدى اولياء ذوي الاحتياجات الخاصة دراسة ميدانية بولاية الوادي</v>
      </c>
      <c r="D11" t="str">
        <f>'قاعدة البيانات'!J6</f>
        <v>تربية خاصة وتعليم مكيف</v>
      </c>
    </row>
    <row r="12" spans="2:5">
      <c r="C12">
        <f>'قاعدة البيانات'!L6</f>
        <v>0</v>
      </c>
      <c r="D12">
        <f>'قاعدة البيانات'!M6</f>
        <v>0</v>
      </c>
    </row>
    <row r="13" spans="2:5">
      <c r="C13">
        <f>'قاعدة البيانات'!O6</f>
        <v>0</v>
      </c>
      <c r="D13">
        <f>'قاعدة البيانات'!P6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62"/>
  <sheetViews>
    <sheetView rightToLeft="1" workbookViewId="0">
      <selection activeCell="D18" sqref="D18"/>
    </sheetView>
  </sheetViews>
  <sheetFormatPr defaultRowHeight="14.25"/>
  <cols>
    <col min="3" max="3" width="14.375" customWidth="1"/>
    <col min="4" max="4" width="74.125" customWidth="1"/>
    <col min="5" max="5" width="18.75" customWidth="1"/>
  </cols>
  <sheetData>
    <row r="1" spans="1:12">
      <c r="A1" t="s">
        <v>86</v>
      </c>
      <c r="B1" t="s">
        <v>87</v>
      </c>
      <c r="C1" t="s">
        <v>88</v>
      </c>
      <c r="D1" t="s">
        <v>89</v>
      </c>
      <c r="E1" t="s">
        <v>90</v>
      </c>
      <c r="F1" t="s">
        <v>91</v>
      </c>
      <c r="G1" t="s">
        <v>167</v>
      </c>
      <c r="H1" t="s">
        <v>168</v>
      </c>
      <c r="I1" t="s">
        <v>169</v>
      </c>
      <c r="J1" t="s">
        <v>3</v>
      </c>
      <c r="K1" t="s">
        <v>5</v>
      </c>
      <c r="L1" t="s">
        <v>12</v>
      </c>
    </row>
    <row r="2" spans="1:12">
      <c r="A2">
        <v>1</v>
      </c>
      <c r="B2">
        <v>1</v>
      </c>
      <c r="C2" t="str">
        <f>VLOOKUP($B2,'قاعدة البيانات'!$A$1:$Q$60,3)</f>
        <v>أ.د. الزهرة الأسود</v>
      </c>
      <c r="D2" t="str">
        <f>VLOOKUP($B2,'قاعدة البيانات'!$A$1:$Q$60,6)</f>
        <v>فاعلية برنامج إرشادي معرفي سلوكي لتعزيز الدافعية للتعلم لدى تلاميذ المرحلة المتوسطة</v>
      </c>
      <c r="E2" t="str">
        <f>VLOOKUP($B2,'قاعدة البيانات'!$A$1:$Q$60,7)</f>
        <v>إرشاد وتوجيه</v>
      </c>
      <c r="F2" t="str">
        <f>VLOOKUP($B2,'قاعدة البيانات'!$A$1:$Q$60,8)</f>
        <v>محجوز</v>
      </c>
      <c r="G2">
        <f>IF(F2="محجوز",1,0)</f>
        <v>1</v>
      </c>
      <c r="H2">
        <f>IF(F2="غير محجوز",1,0)</f>
        <v>0</v>
      </c>
      <c r="I2">
        <f>IF(F2=0,1,0)</f>
        <v>0</v>
      </c>
      <c r="J2">
        <f>IF(E2=J$1,1,0)</f>
        <v>1</v>
      </c>
      <c r="K2">
        <f>IF(E2=K$1,1,0)</f>
        <v>0</v>
      </c>
      <c r="L2">
        <f>IF(E2=L$1,1,0)</f>
        <v>0</v>
      </c>
    </row>
    <row r="3" spans="1:12">
      <c r="A3">
        <v>2</v>
      </c>
      <c r="B3">
        <v>1</v>
      </c>
      <c r="C3" t="str">
        <f>VLOOKUP(B3,'قاعدة البيانات'!$A$1:$Q$60,3)</f>
        <v>أ.د. الزهرة الأسود</v>
      </c>
      <c r="D3" t="str">
        <f>VLOOKUP($B3,'قاعدة البيانات'!$A$1:$Q$60,9)</f>
        <v>العبء المعرفي لدى تلاميذ السنة الأولى بجامعة الوادي</v>
      </c>
      <c r="E3" t="str">
        <f>VLOOKUP($B3,'قاعدة البيانات'!$A$1:$Q$60,10)</f>
        <v>علم النفس المدرسي</v>
      </c>
      <c r="F3" t="str">
        <f>VLOOKUP($B3,'قاعدة البيانات'!$A$1:$Q$60,11)</f>
        <v>محجوز</v>
      </c>
      <c r="G3">
        <f t="shared" ref="G3:G66" si="0">IF(F3="محجوز",1,0)</f>
        <v>1</v>
      </c>
      <c r="H3">
        <f t="shared" ref="H3:H66" si="1">IF(F3="غير محجوز",1,0)</f>
        <v>0</v>
      </c>
      <c r="I3">
        <f t="shared" ref="I3:I66" si="2">IF(F3=0,1,0)</f>
        <v>0</v>
      </c>
      <c r="J3">
        <f t="shared" ref="J3:J66" si="3">IF(E3=J$1,1,0)</f>
        <v>0</v>
      </c>
      <c r="K3">
        <f t="shared" ref="K3:K66" si="4">IF(E3=K$1,1,0)</f>
        <v>0</v>
      </c>
      <c r="L3">
        <f t="shared" ref="L3:L66" si="5">IF(E3=L$1,1,0)</f>
        <v>1</v>
      </c>
    </row>
    <row r="4" spans="1:12">
      <c r="A4">
        <v>3</v>
      </c>
      <c r="B4">
        <v>1</v>
      </c>
      <c r="C4" t="str">
        <f>VLOOKUP(B4,'قاعدة البيانات'!$A$1:$Q$60,3)</f>
        <v>أ.د. الزهرة الأسود</v>
      </c>
      <c r="D4">
        <f>VLOOKUP($B4,'قاعدة البيانات'!$A$1:$Q$60,12)</f>
        <v>0</v>
      </c>
      <c r="E4">
        <f>VLOOKUP($B4,'قاعدة البيانات'!$A$1:$Q$60,13)</f>
        <v>0</v>
      </c>
      <c r="F4">
        <f>VLOOKUP($B4,'قاعدة البيانات'!$A$1:$Q$60,14)</f>
        <v>0</v>
      </c>
      <c r="G4">
        <f t="shared" si="0"/>
        <v>0</v>
      </c>
      <c r="H4">
        <f t="shared" si="1"/>
        <v>0</v>
      </c>
      <c r="I4">
        <f t="shared" si="2"/>
        <v>1</v>
      </c>
      <c r="J4">
        <f t="shared" si="3"/>
        <v>0</v>
      </c>
      <c r="K4">
        <f t="shared" si="4"/>
        <v>0</v>
      </c>
      <c r="L4">
        <f t="shared" si="5"/>
        <v>0</v>
      </c>
    </row>
    <row r="5" spans="1:12">
      <c r="A5">
        <v>4</v>
      </c>
      <c r="B5">
        <v>1</v>
      </c>
      <c r="C5" t="str">
        <f>VLOOKUP(B5,'قاعدة البيانات'!$A$1:$Q$60,3)</f>
        <v>أ.د. الزهرة الأسود</v>
      </c>
      <c r="D5">
        <f>VLOOKUP($B5,'قاعدة البيانات'!$A$1:$Q$60,15)</f>
        <v>0</v>
      </c>
      <c r="E5">
        <f>VLOOKUP($B5,'قاعدة البيانات'!$A$1:$Q$60,16)</f>
        <v>0</v>
      </c>
      <c r="F5">
        <f>VLOOKUP($B5,'قاعدة البيانات'!$A$1:$Q$60,17)</f>
        <v>0</v>
      </c>
      <c r="G5">
        <f t="shared" si="0"/>
        <v>0</v>
      </c>
      <c r="H5">
        <f t="shared" si="1"/>
        <v>0</v>
      </c>
      <c r="I5">
        <f t="shared" si="2"/>
        <v>1</v>
      </c>
      <c r="J5">
        <f t="shared" si="3"/>
        <v>0</v>
      </c>
      <c r="K5">
        <f t="shared" si="4"/>
        <v>0</v>
      </c>
      <c r="L5">
        <f t="shared" si="5"/>
        <v>0</v>
      </c>
    </row>
    <row r="6" spans="1:12">
      <c r="A6">
        <v>5</v>
      </c>
      <c r="B6">
        <f>B2+1</f>
        <v>2</v>
      </c>
      <c r="C6" t="str">
        <f>VLOOKUP(B6,'قاعدة البيانات'!$A$1:$Q$60,3)</f>
        <v>مصباح الهلي</v>
      </c>
      <c r="D6" t="str">
        <f>VLOOKUP($B6,'قاعدة البيانات'!$A$1:$Q$60,6)</f>
        <v>العوامل الخمسة الكبرى للشخصية وعلاقتها بقلق التفاعل لدى طلاب الجامعة</v>
      </c>
      <c r="E6" t="str">
        <f>VLOOKUP($B6,'قاعدة البيانات'!$A$1:$Q$60,7)</f>
        <v>علم النفس المدرسي</v>
      </c>
      <c r="F6" t="str">
        <f>VLOOKUP($B6,'قاعدة البيانات'!$A$1:$Q$60,8)</f>
        <v>غير محجوز</v>
      </c>
      <c r="G6">
        <f t="shared" si="0"/>
        <v>0</v>
      </c>
      <c r="H6">
        <f t="shared" si="1"/>
        <v>1</v>
      </c>
      <c r="I6">
        <f t="shared" si="2"/>
        <v>0</v>
      </c>
      <c r="J6">
        <f t="shared" si="3"/>
        <v>0</v>
      </c>
      <c r="K6">
        <f t="shared" si="4"/>
        <v>0</v>
      </c>
      <c r="L6">
        <f t="shared" si="5"/>
        <v>1</v>
      </c>
    </row>
    <row r="7" spans="1:12">
      <c r="A7">
        <v>6</v>
      </c>
      <c r="B7">
        <f t="shared" ref="B7:B70" si="6">B3+1</f>
        <v>2</v>
      </c>
      <c r="C7" t="str">
        <f>VLOOKUP(B7,'قاعدة البيانات'!$A$1:$Q$60,3)</f>
        <v>مصباح الهلي</v>
      </c>
      <c r="D7" t="str">
        <f>VLOOKUP($B7,'قاعدة البيانات'!$A$1:$Q$60,9)</f>
        <v>السعادة النفسية وعلاقتها بمستوى التدين لدى طلاب الجامعة</v>
      </c>
      <c r="E7" t="str">
        <f>VLOOKUP($B7,'قاعدة البيانات'!$A$1:$Q$60,10)</f>
        <v>إرشاد وتوجيه</v>
      </c>
      <c r="F7" t="str">
        <f>VLOOKUP($B7,'قاعدة البيانات'!$A$1:$Q$60,11)</f>
        <v>غير محجوز</v>
      </c>
      <c r="G7">
        <f t="shared" si="0"/>
        <v>0</v>
      </c>
      <c r="H7">
        <f t="shared" si="1"/>
        <v>1</v>
      </c>
      <c r="I7">
        <f t="shared" si="2"/>
        <v>0</v>
      </c>
      <c r="J7">
        <f t="shared" si="3"/>
        <v>1</v>
      </c>
      <c r="K7">
        <f t="shared" si="4"/>
        <v>0</v>
      </c>
      <c r="L7">
        <f t="shared" si="5"/>
        <v>0</v>
      </c>
    </row>
    <row r="8" spans="1:12">
      <c r="A8">
        <v>7</v>
      </c>
      <c r="B8">
        <f t="shared" si="6"/>
        <v>2</v>
      </c>
      <c r="C8" t="str">
        <f>VLOOKUP(B8,'قاعدة البيانات'!$A$1:$Q$60,3)</f>
        <v>مصباح الهلي</v>
      </c>
      <c r="D8" t="str">
        <f>VLOOKUP($B8,'قاعدة البيانات'!$A$1:$Q$60,12)</f>
        <v>علاقة المساندة الاجتماعية بالتوافق الدراسي</v>
      </c>
      <c r="E8" t="str">
        <f>VLOOKUP($B8,'قاعدة البيانات'!$A$1:$Q$60,13)</f>
        <v>علم النفس المدرسي</v>
      </c>
      <c r="F8" t="str">
        <f>VLOOKUP($B8,'قاعدة البيانات'!$A$1:$Q$60,14)</f>
        <v>غير محجوز</v>
      </c>
      <c r="G8">
        <f t="shared" si="0"/>
        <v>0</v>
      </c>
      <c r="H8">
        <f t="shared" si="1"/>
        <v>1</v>
      </c>
      <c r="I8">
        <f t="shared" si="2"/>
        <v>0</v>
      </c>
      <c r="J8">
        <f t="shared" si="3"/>
        <v>0</v>
      </c>
      <c r="K8">
        <f t="shared" si="4"/>
        <v>0</v>
      </c>
      <c r="L8">
        <f t="shared" si="5"/>
        <v>1</v>
      </c>
    </row>
    <row r="9" spans="1:12">
      <c r="A9">
        <v>8</v>
      </c>
      <c r="B9">
        <f t="shared" si="6"/>
        <v>2</v>
      </c>
      <c r="C9" t="str">
        <f>VLOOKUP(B9,'قاعدة البيانات'!$A$1:$Q$60,3)</f>
        <v>مصباح الهلي</v>
      </c>
      <c r="D9" t="str">
        <f>VLOOKUP($B9,'قاعدة البيانات'!$A$1:$Q$60,15)</f>
        <v>علاقة الصحة النفسية بالنسق القيمي</v>
      </c>
      <c r="E9" t="str">
        <f>VLOOKUP($B9,'قاعدة البيانات'!$A$1:$Q$60,16)</f>
        <v>علم النفس المدرسي</v>
      </c>
      <c r="F9" t="str">
        <f>VLOOKUP($B9,'قاعدة البيانات'!$A$1:$Q$60,17)</f>
        <v>غير محجوز</v>
      </c>
      <c r="G9">
        <f t="shared" si="0"/>
        <v>0</v>
      </c>
      <c r="H9">
        <f t="shared" si="1"/>
        <v>1</v>
      </c>
      <c r="I9">
        <f t="shared" si="2"/>
        <v>0</v>
      </c>
      <c r="J9">
        <f t="shared" si="3"/>
        <v>0</v>
      </c>
      <c r="K9">
        <f t="shared" si="4"/>
        <v>0</v>
      </c>
      <c r="L9">
        <f t="shared" si="5"/>
        <v>1</v>
      </c>
    </row>
    <row r="10" spans="1:12">
      <c r="A10">
        <v>9</v>
      </c>
      <c r="B10">
        <f t="shared" si="6"/>
        <v>3</v>
      </c>
      <c r="C10" t="str">
        <f>VLOOKUP(B10,'قاعدة البيانات'!$A$1:$Q$60,3)</f>
        <v>إيمان عزي</v>
      </c>
      <c r="D10" t="str">
        <f>VLOOKUP($B10,'قاعدة البيانات'!$A$1:$Q$60,6)</f>
        <v>مصادر ضغوط العمل لدى معلمي مؤسسات التربية الخاصة في ضل جائحة كورونا</v>
      </c>
      <c r="E10" t="str">
        <f>VLOOKUP($B10,'قاعدة البيانات'!$A$1:$Q$60,7)</f>
        <v>تربية خاصة وتعليم مكيف</v>
      </c>
      <c r="F10" t="str">
        <f>VLOOKUP($B10,'قاعدة البيانات'!$A$1:$Q$60,8)</f>
        <v>محجوز</v>
      </c>
      <c r="G10">
        <f t="shared" si="0"/>
        <v>1</v>
      </c>
      <c r="H10">
        <f t="shared" si="1"/>
        <v>0</v>
      </c>
      <c r="I10">
        <f t="shared" si="2"/>
        <v>0</v>
      </c>
      <c r="J10">
        <f t="shared" si="3"/>
        <v>0</v>
      </c>
      <c r="K10">
        <f t="shared" si="4"/>
        <v>1</v>
      </c>
      <c r="L10">
        <f t="shared" si="5"/>
        <v>0</v>
      </c>
    </row>
    <row r="11" spans="1:12">
      <c r="A11">
        <v>10</v>
      </c>
      <c r="B11">
        <f t="shared" si="6"/>
        <v>3</v>
      </c>
      <c r="C11" t="str">
        <f>VLOOKUP(B11,'قاعدة البيانات'!$A$1:$Q$60,3)</f>
        <v>إيمان عزي</v>
      </c>
      <c r="D11" t="str">
        <f>VLOOKUP($B11,'قاعدة البيانات'!$A$1:$Q$60,9)</f>
        <v>التوافق النفسي لدى أسر المكفوفين</v>
      </c>
      <c r="E11" t="str">
        <f>VLOOKUP($B11,'قاعدة البيانات'!$A$1:$Q$60,10)</f>
        <v>تربية خاصة وتعليم مكيف</v>
      </c>
      <c r="F11" t="str">
        <f>VLOOKUP($B11,'قاعدة البيانات'!$A$1:$Q$60,11)</f>
        <v>غير محجوز</v>
      </c>
      <c r="G11">
        <f t="shared" si="0"/>
        <v>0</v>
      </c>
      <c r="H11">
        <f t="shared" si="1"/>
        <v>1</v>
      </c>
      <c r="I11">
        <f t="shared" si="2"/>
        <v>0</v>
      </c>
      <c r="J11">
        <f t="shared" si="3"/>
        <v>0</v>
      </c>
      <c r="K11">
        <f t="shared" si="4"/>
        <v>1</v>
      </c>
      <c r="L11">
        <f t="shared" si="5"/>
        <v>0</v>
      </c>
    </row>
    <row r="12" spans="1:12">
      <c r="A12">
        <v>11</v>
      </c>
      <c r="B12">
        <f t="shared" si="6"/>
        <v>3</v>
      </c>
      <c r="C12" t="str">
        <f>VLOOKUP(B12,'قاعدة البيانات'!$A$1:$Q$60,3)</f>
        <v>إيمان عزي</v>
      </c>
      <c r="D12">
        <f>VLOOKUP($B12,'قاعدة البيانات'!$A$1:$Q$60,12)</f>
        <v>0</v>
      </c>
      <c r="E12">
        <f>VLOOKUP($B12,'قاعدة البيانات'!$A$1:$Q$60,13)</f>
        <v>0</v>
      </c>
      <c r="F12">
        <f>VLOOKUP($B12,'قاعدة البيانات'!$A$1:$Q$60,14)</f>
        <v>0</v>
      </c>
      <c r="G12">
        <f t="shared" si="0"/>
        <v>0</v>
      </c>
      <c r="H12">
        <f t="shared" si="1"/>
        <v>0</v>
      </c>
      <c r="I12">
        <f t="shared" si="2"/>
        <v>1</v>
      </c>
      <c r="J12">
        <f t="shared" si="3"/>
        <v>0</v>
      </c>
      <c r="K12">
        <f t="shared" si="4"/>
        <v>0</v>
      </c>
      <c r="L12">
        <f t="shared" si="5"/>
        <v>0</v>
      </c>
    </row>
    <row r="13" spans="1:12">
      <c r="A13">
        <v>12</v>
      </c>
      <c r="B13">
        <f t="shared" si="6"/>
        <v>3</v>
      </c>
      <c r="C13" t="str">
        <f>VLOOKUP(B13,'قاعدة البيانات'!$A$1:$Q$60,3)</f>
        <v>إيمان عزي</v>
      </c>
      <c r="D13">
        <f>VLOOKUP($B13,'قاعدة البيانات'!$A$1:$Q$60,15)</f>
        <v>0</v>
      </c>
      <c r="E13">
        <f>VLOOKUP($B13,'قاعدة البيانات'!$A$1:$Q$60,16)</f>
        <v>0</v>
      </c>
      <c r="F13">
        <f>VLOOKUP($B13,'قاعدة البيانات'!$A$1:$Q$60,17)</f>
        <v>0</v>
      </c>
      <c r="G13">
        <f t="shared" si="0"/>
        <v>0</v>
      </c>
      <c r="H13">
        <f t="shared" si="1"/>
        <v>0</v>
      </c>
      <c r="I13">
        <f t="shared" si="2"/>
        <v>1</v>
      </c>
      <c r="J13">
        <f t="shared" si="3"/>
        <v>0</v>
      </c>
      <c r="K13">
        <f t="shared" si="4"/>
        <v>0</v>
      </c>
      <c r="L13">
        <f t="shared" si="5"/>
        <v>0</v>
      </c>
    </row>
    <row r="14" spans="1:12">
      <c r="A14">
        <v>13</v>
      </c>
      <c r="B14">
        <f t="shared" si="6"/>
        <v>4</v>
      </c>
      <c r="C14" t="str">
        <f>VLOOKUP(B14,'قاعدة البيانات'!$A$1:$Q$60,3)</f>
        <v>النوي بالطاهر</v>
      </c>
      <c r="D14" t="str">
        <f>VLOOKUP($B14,'قاعدة البيانات'!$A$1:$Q$60,6)</f>
        <v>مفهوم المواطنة في كتاب التاريخ للسنة اولى من التعليم المتوسط</v>
      </c>
      <c r="E14" t="str">
        <f>VLOOKUP($B14,'قاعدة البيانات'!$A$1:$Q$60,7)</f>
        <v>علم النفس المدرسي</v>
      </c>
      <c r="F14" t="str">
        <f>VLOOKUP($B14,'قاعدة البيانات'!$A$1:$Q$60,8)</f>
        <v>غير محجوز</v>
      </c>
      <c r="G14">
        <f t="shared" si="0"/>
        <v>0</v>
      </c>
      <c r="H14">
        <f t="shared" si="1"/>
        <v>1</v>
      </c>
      <c r="I14">
        <f t="shared" si="2"/>
        <v>0</v>
      </c>
      <c r="J14">
        <f t="shared" si="3"/>
        <v>0</v>
      </c>
      <c r="K14">
        <f t="shared" si="4"/>
        <v>0</v>
      </c>
      <c r="L14">
        <f t="shared" si="5"/>
        <v>1</v>
      </c>
    </row>
    <row r="15" spans="1:12">
      <c r="A15">
        <v>14</v>
      </c>
      <c r="B15">
        <f t="shared" si="6"/>
        <v>4</v>
      </c>
      <c r="C15" t="str">
        <f>VLOOKUP(B15,'قاعدة البيانات'!$A$1:$Q$60,3)</f>
        <v>النوي بالطاهر</v>
      </c>
      <c r="D15" t="str">
        <f>VLOOKUP($B15,'قاعدة البيانات'!$A$1:$Q$60,9)</f>
        <v>المعالجة البيداغوجية في السنة الحامسة من التعليم الابتدائي</v>
      </c>
      <c r="E15" t="str">
        <f>VLOOKUP($B15,'قاعدة البيانات'!$A$1:$Q$60,10)</f>
        <v>علم النفس المدرسي</v>
      </c>
      <c r="F15" t="str">
        <f>VLOOKUP($B15,'قاعدة البيانات'!$A$1:$Q$60,11)</f>
        <v>غير محجوز</v>
      </c>
      <c r="G15">
        <f t="shared" si="0"/>
        <v>0</v>
      </c>
      <c r="H15">
        <f t="shared" si="1"/>
        <v>1</v>
      </c>
      <c r="I15">
        <f t="shared" si="2"/>
        <v>0</v>
      </c>
      <c r="J15">
        <f t="shared" si="3"/>
        <v>0</v>
      </c>
      <c r="K15">
        <f t="shared" si="4"/>
        <v>0</v>
      </c>
      <c r="L15">
        <f t="shared" si="5"/>
        <v>1</v>
      </c>
    </row>
    <row r="16" spans="1:12">
      <c r="A16">
        <v>15</v>
      </c>
      <c r="B16">
        <f t="shared" si="6"/>
        <v>4</v>
      </c>
      <c r="C16" t="str">
        <f>VLOOKUP(B16,'قاعدة البيانات'!$A$1:$Q$60,3)</f>
        <v>النوي بالطاهر</v>
      </c>
      <c r="D16" t="str">
        <f>VLOOKUP($B16,'قاعدة البيانات'!$A$1:$Q$60,12)</f>
        <v>جودة الحياة لدى استاذة التعليم المتوسط</v>
      </c>
      <c r="E16" t="str">
        <f>VLOOKUP($B16,'قاعدة البيانات'!$A$1:$Q$60,13)</f>
        <v>إرشاد وتوجيه</v>
      </c>
      <c r="F16" t="str">
        <f>VLOOKUP($B16,'قاعدة البيانات'!$A$1:$Q$60,14)</f>
        <v>غير محجوز</v>
      </c>
      <c r="G16">
        <f t="shared" si="0"/>
        <v>0</v>
      </c>
      <c r="H16">
        <f t="shared" si="1"/>
        <v>1</v>
      </c>
      <c r="I16">
        <f t="shared" si="2"/>
        <v>0</v>
      </c>
      <c r="J16">
        <f t="shared" si="3"/>
        <v>1</v>
      </c>
      <c r="K16">
        <f t="shared" si="4"/>
        <v>0</v>
      </c>
      <c r="L16">
        <f t="shared" si="5"/>
        <v>0</v>
      </c>
    </row>
    <row r="17" spans="1:12">
      <c r="A17">
        <v>16</v>
      </c>
      <c r="B17">
        <f t="shared" si="6"/>
        <v>4</v>
      </c>
      <c r="C17" t="str">
        <f>VLOOKUP(B17,'قاعدة البيانات'!$A$1:$Q$60,3)</f>
        <v>النوي بالطاهر</v>
      </c>
      <c r="D17" t="str">
        <f>VLOOKUP($B17,'قاعدة البيانات'!$A$1:$Q$60,15)</f>
        <v>العنف المدرسي لدى تلميذ مرحلة التعليم المتوسط</v>
      </c>
      <c r="E17" t="str">
        <f>VLOOKUP($B17,'قاعدة البيانات'!$A$1:$Q$60,16)</f>
        <v>إرشاد وتوجيه</v>
      </c>
      <c r="F17" t="str">
        <f>VLOOKUP($B17,'قاعدة البيانات'!$A$1:$Q$60,17)</f>
        <v>غير محجوز</v>
      </c>
      <c r="G17">
        <f t="shared" si="0"/>
        <v>0</v>
      </c>
      <c r="H17">
        <f t="shared" si="1"/>
        <v>1</v>
      </c>
      <c r="I17">
        <f t="shared" si="2"/>
        <v>0</v>
      </c>
      <c r="J17">
        <f t="shared" si="3"/>
        <v>1</v>
      </c>
      <c r="K17">
        <f t="shared" si="4"/>
        <v>0</v>
      </c>
      <c r="L17">
        <f t="shared" si="5"/>
        <v>0</v>
      </c>
    </row>
    <row r="18" spans="1:12">
      <c r="A18">
        <v>17</v>
      </c>
      <c r="B18">
        <f t="shared" si="6"/>
        <v>5</v>
      </c>
      <c r="C18" t="str">
        <f>VLOOKUP(B18,'قاعدة البيانات'!$A$1:$Q$60,3)</f>
        <v>بوبكر منصور</v>
      </c>
      <c r="D18" t="str">
        <f>VLOOKUP($B18,'قاعدة البيانات'!$A$1:$Q$60,6)</f>
        <v>رهاب مواجهة الاولياء وعلاقته بالرفاه النفسي لدى معلمات الطور الابتدائي</v>
      </c>
      <c r="E18" t="str">
        <f>VLOOKUP($B18,'قاعدة البيانات'!$A$1:$Q$60,7)</f>
        <v>علم النفس المدرسي</v>
      </c>
      <c r="F18" t="str">
        <f>VLOOKUP($B18,'قاعدة البيانات'!$A$1:$Q$60,8)</f>
        <v>محجوز</v>
      </c>
      <c r="G18">
        <f t="shared" si="0"/>
        <v>1</v>
      </c>
      <c r="H18">
        <f t="shared" si="1"/>
        <v>0</v>
      </c>
      <c r="I18">
        <f t="shared" si="2"/>
        <v>0</v>
      </c>
      <c r="J18">
        <f t="shared" si="3"/>
        <v>0</v>
      </c>
      <c r="K18">
        <f t="shared" si="4"/>
        <v>0</v>
      </c>
      <c r="L18">
        <f t="shared" si="5"/>
        <v>1</v>
      </c>
    </row>
    <row r="19" spans="1:12">
      <c r="A19">
        <v>18</v>
      </c>
      <c r="B19">
        <f t="shared" si="6"/>
        <v>5</v>
      </c>
      <c r="C19" t="str">
        <f>VLOOKUP(B19,'قاعدة البيانات'!$A$1:$Q$60,3)</f>
        <v>بوبكر منصور</v>
      </c>
      <c r="D19" t="str">
        <f>VLOOKUP($B19,'قاعدة البيانات'!$A$1:$Q$60,9)</f>
        <v>علاقة الإدمان على الألعاب الالكترونية بالتوافق النفسي لدى تلاميذ المرحلة الثانوية</v>
      </c>
      <c r="E19" t="str">
        <f>VLOOKUP($B19,'قاعدة البيانات'!$A$1:$Q$60,10)</f>
        <v>علم النفس المدرسي</v>
      </c>
      <c r="F19" t="str">
        <f>VLOOKUP($B19,'قاعدة البيانات'!$A$1:$Q$60,11)</f>
        <v>محجوز</v>
      </c>
      <c r="G19">
        <f t="shared" si="0"/>
        <v>1</v>
      </c>
      <c r="H19">
        <f t="shared" si="1"/>
        <v>0</v>
      </c>
      <c r="I19">
        <f t="shared" si="2"/>
        <v>0</v>
      </c>
      <c r="J19">
        <f t="shared" si="3"/>
        <v>0</v>
      </c>
      <c r="K19">
        <f t="shared" si="4"/>
        <v>0</v>
      </c>
      <c r="L19">
        <f t="shared" si="5"/>
        <v>1</v>
      </c>
    </row>
    <row r="20" spans="1:12">
      <c r="A20">
        <v>19</v>
      </c>
      <c r="B20">
        <f t="shared" si="6"/>
        <v>5</v>
      </c>
      <c r="C20" t="str">
        <f>VLOOKUP(B20,'قاعدة البيانات'!$A$1:$Q$60,3)</f>
        <v>بوبكر منصور</v>
      </c>
      <c r="D20" t="str">
        <f>VLOOKUP($B20,'قاعدة البيانات'!$A$1:$Q$60,12)</f>
        <v>الدافعية للانجاز لدى الطلبة المتقدمين في السن(50 فما فوق) دراسة استكشافية بجامعة الشهيد حمة لخضر بالوادي</v>
      </c>
      <c r="E20" t="str">
        <f>VLOOKUP($B20,'قاعدة البيانات'!$A$1:$Q$60,13)</f>
        <v>علم النفس المدرسي</v>
      </c>
      <c r="F20" t="str">
        <f>VLOOKUP($B20,'قاعدة البيانات'!$A$1:$Q$60,14)</f>
        <v>غير محجوز</v>
      </c>
      <c r="G20">
        <f t="shared" si="0"/>
        <v>0</v>
      </c>
      <c r="H20">
        <f t="shared" si="1"/>
        <v>1</v>
      </c>
      <c r="I20">
        <f t="shared" si="2"/>
        <v>0</v>
      </c>
      <c r="J20">
        <f t="shared" si="3"/>
        <v>0</v>
      </c>
      <c r="K20">
        <f t="shared" si="4"/>
        <v>0</v>
      </c>
      <c r="L20">
        <f t="shared" si="5"/>
        <v>1</v>
      </c>
    </row>
    <row r="21" spans="1:12">
      <c r="A21">
        <v>20</v>
      </c>
      <c r="B21">
        <f t="shared" si="6"/>
        <v>5</v>
      </c>
      <c r="C21" t="str">
        <f>VLOOKUP(B21,'قاعدة البيانات'!$A$1:$Q$60,3)</f>
        <v>بوبكر منصور</v>
      </c>
      <c r="D21" t="str">
        <f>VLOOKUP($B21,'قاعدة البيانات'!$A$1:$Q$60,15)</f>
        <v>مصادر الضغط النفسي وإستراتيجيات مواجهتها لدى الطلبة الموظفين بجامعة الشهيد حمه لخضر بالوادي</v>
      </c>
      <c r="E21" t="str">
        <f>VLOOKUP($B21,'قاعدة البيانات'!$A$1:$Q$60,16)</f>
        <v>إرشاد وتوجيه</v>
      </c>
      <c r="F21" t="str">
        <f>VLOOKUP($B21,'قاعدة البيانات'!$A$1:$Q$60,17)</f>
        <v>غير محجوز</v>
      </c>
      <c r="G21">
        <f t="shared" si="0"/>
        <v>0</v>
      </c>
      <c r="H21">
        <f t="shared" si="1"/>
        <v>1</v>
      </c>
      <c r="I21">
        <f t="shared" si="2"/>
        <v>0</v>
      </c>
      <c r="J21">
        <f t="shared" si="3"/>
        <v>1</v>
      </c>
      <c r="K21">
        <f t="shared" si="4"/>
        <v>0</v>
      </c>
      <c r="L21">
        <f t="shared" si="5"/>
        <v>0</v>
      </c>
    </row>
    <row r="22" spans="1:12">
      <c r="A22">
        <v>21</v>
      </c>
      <c r="B22">
        <f t="shared" si="6"/>
        <v>6</v>
      </c>
      <c r="C22" t="str">
        <f>VLOOKUP(B22,'قاعدة البيانات'!$A$1:$Q$60,3)</f>
        <v>هند غدايفي</v>
      </c>
      <c r="D22" t="str">
        <f>VLOOKUP($B22,'قاعدة البيانات'!$A$1:$Q$60,6)</f>
        <v>الكشف عن عسر القراءة لدى تلاميد السنة الثالثة ابتدائي</v>
      </c>
      <c r="E22" t="str">
        <f>VLOOKUP($B22,'قاعدة البيانات'!$A$1:$Q$60,7)</f>
        <v>علم النفس المدرسي</v>
      </c>
      <c r="F22" t="str">
        <f>VLOOKUP($B22,'قاعدة البيانات'!$A$1:$Q$60,8)</f>
        <v>محجوز</v>
      </c>
      <c r="G22">
        <f t="shared" si="0"/>
        <v>1</v>
      </c>
      <c r="H22">
        <f t="shared" si="1"/>
        <v>0</v>
      </c>
      <c r="I22">
        <f t="shared" si="2"/>
        <v>0</v>
      </c>
      <c r="J22">
        <f t="shared" si="3"/>
        <v>0</v>
      </c>
      <c r="K22">
        <f t="shared" si="4"/>
        <v>0</v>
      </c>
      <c r="L22">
        <f t="shared" si="5"/>
        <v>1</v>
      </c>
    </row>
    <row r="23" spans="1:12">
      <c r="A23">
        <v>22</v>
      </c>
      <c r="B23">
        <f t="shared" si="6"/>
        <v>6</v>
      </c>
      <c r="C23" t="str">
        <f>VLOOKUP(B23,'قاعدة البيانات'!$A$1:$Q$60,3)</f>
        <v>هند غدايفي</v>
      </c>
      <c r="D23" t="str">
        <f>VLOOKUP($B23,'قاعدة البيانات'!$A$1:$Q$60,9)</f>
        <v>الضغوط النفسية لدى اولياء ذوي الاحتياجات الخاصة دراسة ميدانية بولاية الوادي</v>
      </c>
      <c r="E23" t="str">
        <f>VLOOKUP($B23,'قاعدة البيانات'!$A$1:$Q$60,10)</f>
        <v>تربية خاصة وتعليم مكيف</v>
      </c>
      <c r="F23" t="str">
        <f>VLOOKUP($B23,'قاعدة البيانات'!$A$1:$Q$60,11)</f>
        <v>غير محجوز</v>
      </c>
      <c r="G23">
        <f t="shared" si="0"/>
        <v>0</v>
      </c>
      <c r="H23">
        <f t="shared" si="1"/>
        <v>1</v>
      </c>
      <c r="I23">
        <f t="shared" si="2"/>
        <v>0</v>
      </c>
      <c r="J23">
        <f t="shared" si="3"/>
        <v>0</v>
      </c>
      <c r="K23">
        <f t="shared" si="4"/>
        <v>1</v>
      </c>
      <c r="L23">
        <f t="shared" si="5"/>
        <v>0</v>
      </c>
    </row>
    <row r="24" spans="1:12">
      <c r="A24">
        <v>23</v>
      </c>
      <c r="B24">
        <f t="shared" si="6"/>
        <v>6</v>
      </c>
      <c r="C24" t="str">
        <f>VLOOKUP(B24,'قاعدة البيانات'!$A$1:$Q$60,3)</f>
        <v>هند غدايفي</v>
      </c>
      <c r="D24">
        <f>VLOOKUP($B24,'قاعدة البيانات'!$A$1:$Q$60,12)</f>
        <v>0</v>
      </c>
      <c r="E24">
        <f>VLOOKUP($B24,'قاعدة البيانات'!$A$1:$Q$60,13)</f>
        <v>0</v>
      </c>
      <c r="F24">
        <f>VLOOKUP($B24,'قاعدة البيانات'!$A$1:$Q$60,14)</f>
        <v>0</v>
      </c>
      <c r="G24">
        <f t="shared" si="0"/>
        <v>0</v>
      </c>
      <c r="H24">
        <f t="shared" si="1"/>
        <v>0</v>
      </c>
      <c r="I24">
        <f t="shared" si="2"/>
        <v>1</v>
      </c>
      <c r="J24">
        <f t="shared" si="3"/>
        <v>0</v>
      </c>
      <c r="K24">
        <f t="shared" si="4"/>
        <v>0</v>
      </c>
      <c r="L24">
        <f t="shared" si="5"/>
        <v>0</v>
      </c>
    </row>
    <row r="25" spans="1:12">
      <c r="A25">
        <v>24</v>
      </c>
      <c r="B25">
        <f t="shared" si="6"/>
        <v>6</v>
      </c>
      <c r="C25" t="str">
        <f>VLOOKUP(B25,'قاعدة البيانات'!$A$1:$Q$60,3)</f>
        <v>هند غدايفي</v>
      </c>
      <c r="D25">
        <f>VLOOKUP($B25,'قاعدة البيانات'!$A$1:$Q$60,15)</f>
        <v>0</v>
      </c>
      <c r="E25">
        <f>VLOOKUP($B25,'قاعدة البيانات'!$A$1:$Q$60,16)</f>
        <v>0</v>
      </c>
      <c r="F25">
        <f>VLOOKUP($B25,'قاعدة البيانات'!$A$1:$Q$60,17)</f>
        <v>0</v>
      </c>
      <c r="G25">
        <f t="shared" si="0"/>
        <v>0</v>
      </c>
      <c r="H25">
        <f t="shared" si="1"/>
        <v>0</v>
      </c>
      <c r="I25">
        <f t="shared" si="2"/>
        <v>1</v>
      </c>
      <c r="J25">
        <f t="shared" si="3"/>
        <v>0</v>
      </c>
      <c r="K25">
        <f t="shared" si="4"/>
        <v>0</v>
      </c>
      <c r="L25">
        <f t="shared" si="5"/>
        <v>0</v>
      </c>
    </row>
    <row r="26" spans="1:12">
      <c r="A26">
        <v>25</v>
      </c>
      <c r="B26">
        <f t="shared" si="6"/>
        <v>7</v>
      </c>
      <c r="C26" t="str">
        <f>VLOOKUP(B26,'قاعدة البيانات'!$A$1:$Q$60,3)</f>
        <v>أحمد فرحات</v>
      </c>
      <c r="D26" t="str">
        <f>VLOOKUP($B26,'قاعدة البيانات'!$A$1:$Q$60,6)</f>
        <v>التدفق النفسي وعلاقته بالكفاءة الذاتية لدى مدراء الثانويات بولاية الوادي</v>
      </c>
      <c r="E26" t="str">
        <f>VLOOKUP($B26,'قاعدة البيانات'!$A$1:$Q$60,7)</f>
        <v>علم النفس المدرسي</v>
      </c>
      <c r="F26" t="str">
        <f>VLOOKUP($B26,'قاعدة البيانات'!$A$1:$Q$60,8)</f>
        <v>محجوز</v>
      </c>
      <c r="G26">
        <f t="shared" si="0"/>
        <v>1</v>
      </c>
      <c r="H26">
        <f t="shared" si="1"/>
        <v>0</v>
      </c>
      <c r="I26">
        <f t="shared" si="2"/>
        <v>0</v>
      </c>
      <c r="J26">
        <f t="shared" si="3"/>
        <v>0</v>
      </c>
      <c r="K26">
        <f t="shared" si="4"/>
        <v>0</v>
      </c>
      <c r="L26">
        <f t="shared" si="5"/>
        <v>1</v>
      </c>
    </row>
    <row r="27" spans="1:12">
      <c r="A27">
        <v>26</v>
      </c>
      <c r="B27">
        <f t="shared" si="6"/>
        <v>7</v>
      </c>
      <c r="C27" t="str">
        <f>VLOOKUP(B27,'قاعدة البيانات'!$A$1:$Q$60,3)</f>
        <v>أحمد فرحات</v>
      </c>
      <c r="D27" t="str">
        <f>VLOOKUP($B27,'قاعدة البيانات'!$A$1:$Q$60,9)</f>
        <v>الفعالية الذاتية وعلاقتها بالرضا الوظيفي لدى مستشاري التوجيه بولاية الوادي</v>
      </c>
      <c r="E27" t="str">
        <f>VLOOKUP($B27,'قاعدة البيانات'!$A$1:$Q$60,10)</f>
        <v>علم النفس المدرسي</v>
      </c>
      <c r="F27" t="str">
        <f>VLOOKUP($B27,'قاعدة البيانات'!$A$1:$Q$60,11)</f>
        <v>غير محجوز</v>
      </c>
      <c r="G27">
        <f t="shared" si="0"/>
        <v>0</v>
      </c>
      <c r="H27">
        <f t="shared" si="1"/>
        <v>1</v>
      </c>
      <c r="I27">
        <f t="shared" si="2"/>
        <v>0</v>
      </c>
      <c r="J27">
        <f t="shared" si="3"/>
        <v>0</v>
      </c>
      <c r="K27">
        <f t="shared" si="4"/>
        <v>0</v>
      </c>
      <c r="L27">
        <f t="shared" si="5"/>
        <v>1</v>
      </c>
    </row>
    <row r="28" spans="1:12">
      <c r="A28">
        <v>27</v>
      </c>
      <c r="B28">
        <f t="shared" si="6"/>
        <v>7</v>
      </c>
      <c r="C28" t="str">
        <f>VLOOKUP(B28,'قاعدة البيانات'!$A$1:$Q$60,3)</f>
        <v>أحمد فرحات</v>
      </c>
      <c r="D28" t="str">
        <f>VLOOKUP($B28,'قاعدة البيانات'!$A$1:$Q$60,12)</f>
        <v>التوافق النفسي لدى تلاميذ الأولى من التعليم الثانوي في ظل نظرية الذكاءات المتعددة لجاردنر</v>
      </c>
      <c r="E28" t="str">
        <f>VLOOKUP($B28,'قاعدة البيانات'!$A$1:$Q$60,13)</f>
        <v>علم النفس المدرسي</v>
      </c>
      <c r="F28" t="str">
        <f>VLOOKUP($B28,'قاعدة البيانات'!$A$1:$Q$60,14)</f>
        <v>غير محجوز</v>
      </c>
      <c r="G28">
        <f t="shared" si="0"/>
        <v>0</v>
      </c>
      <c r="H28">
        <f t="shared" si="1"/>
        <v>1</v>
      </c>
      <c r="I28">
        <f t="shared" si="2"/>
        <v>0</v>
      </c>
      <c r="J28">
        <f t="shared" si="3"/>
        <v>0</v>
      </c>
      <c r="K28">
        <f t="shared" si="4"/>
        <v>0</v>
      </c>
      <c r="L28">
        <f t="shared" si="5"/>
        <v>1</v>
      </c>
    </row>
    <row r="29" spans="1:12">
      <c r="A29">
        <v>28</v>
      </c>
      <c r="B29">
        <f t="shared" si="6"/>
        <v>7</v>
      </c>
      <c r="C29" t="str">
        <f>VLOOKUP(B29,'قاعدة البيانات'!$A$1:$Q$60,3)</f>
        <v>أحمد فرحات</v>
      </c>
      <c r="D29" t="str">
        <f>VLOOKUP($B29,'قاعدة البيانات'!$A$1:$Q$60,15)</f>
        <v>التدفق النفسي وعلاقته بالصحة النفسية لدى معلمي التربية الخاصة بولاية الوادي</v>
      </c>
      <c r="E29" t="str">
        <f>VLOOKUP($B29,'قاعدة البيانات'!$A$1:$Q$60,16)</f>
        <v>تربية خاصة وتعليم مكيف</v>
      </c>
      <c r="F29" t="str">
        <f>VLOOKUP($B29,'قاعدة البيانات'!$A$1:$Q$60,17)</f>
        <v>غير محجوز</v>
      </c>
      <c r="G29">
        <f t="shared" si="0"/>
        <v>0</v>
      </c>
      <c r="H29">
        <f t="shared" si="1"/>
        <v>1</v>
      </c>
      <c r="I29">
        <f t="shared" si="2"/>
        <v>0</v>
      </c>
      <c r="J29">
        <f t="shared" si="3"/>
        <v>0</v>
      </c>
      <c r="K29">
        <f t="shared" si="4"/>
        <v>1</v>
      </c>
      <c r="L29">
        <f t="shared" si="5"/>
        <v>0</v>
      </c>
    </row>
    <row r="30" spans="1:12">
      <c r="A30">
        <v>29</v>
      </c>
      <c r="B30">
        <f t="shared" si="6"/>
        <v>8</v>
      </c>
      <c r="C30" t="str">
        <f>VLOOKUP(B30,'قاعدة البيانات'!$A$1:$Q$60,3)</f>
        <v>شوقي قدادرة</v>
      </c>
      <c r="D30" t="str">
        <f>VLOOKUP($B30,'قاعدة البيانات'!$A$1:$Q$60,6)</f>
        <v>علاقة الرياضة المكيفة في تحقيق السلوك التكيفي عند الاطفال ذوي متلازمة داون</v>
      </c>
      <c r="E30" t="str">
        <f>VLOOKUP($B30,'قاعدة البيانات'!$A$1:$Q$60,7)</f>
        <v>تربية خاصة وتعليم مكيف</v>
      </c>
      <c r="F30" t="str">
        <f>VLOOKUP($B30,'قاعدة البيانات'!$A$1:$Q$60,8)</f>
        <v>محجوز</v>
      </c>
      <c r="G30">
        <f t="shared" si="0"/>
        <v>1</v>
      </c>
      <c r="H30">
        <f t="shared" si="1"/>
        <v>0</v>
      </c>
      <c r="I30">
        <f t="shared" si="2"/>
        <v>0</v>
      </c>
      <c r="J30">
        <f t="shared" si="3"/>
        <v>0</v>
      </c>
      <c r="K30">
        <f t="shared" si="4"/>
        <v>1</v>
      </c>
      <c r="L30">
        <f t="shared" si="5"/>
        <v>0</v>
      </c>
    </row>
    <row r="31" spans="1:12">
      <c r="A31">
        <v>30</v>
      </c>
      <c r="B31">
        <f t="shared" si="6"/>
        <v>8</v>
      </c>
      <c r="C31" t="str">
        <f>VLOOKUP(B31,'قاعدة البيانات'!$A$1:$Q$60,3)</f>
        <v>شوقي قدادرة</v>
      </c>
      <c r="D31" t="str">
        <f>VLOOKUP($B31,'قاعدة البيانات'!$A$1:$Q$60,9)</f>
        <v>صعوبات التعلم لدى تلاميذ السنة ثالثة ابتدائي من وجهة نظر المعلمين</v>
      </c>
      <c r="E31" t="str">
        <f>VLOOKUP($B31,'قاعدة البيانات'!$A$1:$Q$60,10)</f>
        <v>تربية خاصة وتعليم مكيف</v>
      </c>
      <c r="F31" t="str">
        <f>VLOOKUP($B31,'قاعدة البيانات'!$A$1:$Q$60,11)</f>
        <v>محجوز</v>
      </c>
      <c r="G31">
        <f t="shared" si="0"/>
        <v>1</v>
      </c>
      <c r="H31">
        <f t="shared" si="1"/>
        <v>0</v>
      </c>
      <c r="I31">
        <f t="shared" si="2"/>
        <v>0</v>
      </c>
      <c r="J31">
        <f t="shared" si="3"/>
        <v>0</v>
      </c>
      <c r="K31">
        <f t="shared" si="4"/>
        <v>1</v>
      </c>
      <c r="L31">
        <f t="shared" si="5"/>
        <v>0</v>
      </c>
    </row>
    <row r="32" spans="1:12">
      <c r="A32">
        <v>31</v>
      </c>
      <c r="B32">
        <f t="shared" si="6"/>
        <v>8</v>
      </c>
      <c r="C32" t="str">
        <f>VLOOKUP(B32,'قاعدة البيانات'!$A$1:$Q$60,3)</f>
        <v>شوقي قدادرة</v>
      </c>
      <c r="D32" t="str">
        <f>VLOOKUP($B32,'قاعدة البيانات'!$A$1:$Q$60,12)</f>
        <v>تقدير الذات وعلاقته بالدافعية للانجاز لدى الطالب الجامعي المعاق بصريا دراسة ميدانية جامعة الوادي</v>
      </c>
      <c r="E32" t="str">
        <f>VLOOKUP($B32,'قاعدة البيانات'!$A$1:$Q$60,13)</f>
        <v>تربية خاصة وتعليم مكيف</v>
      </c>
      <c r="F32" t="str">
        <f>VLOOKUP($B32,'قاعدة البيانات'!$A$1:$Q$60,14)</f>
        <v>محجوز</v>
      </c>
      <c r="G32">
        <f t="shared" si="0"/>
        <v>1</v>
      </c>
      <c r="H32">
        <f t="shared" si="1"/>
        <v>0</v>
      </c>
      <c r="I32">
        <f t="shared" si="2"/>
        <v>0</v>
      </c>
      <c r="J32">
        <f t="shared" si="3"/>
        <v>0</v>
      </c>
      <c r="K32">
        <f t="shared" si="4"/>
        <v>1</v>
      </c>
      <c r="L32">
        <f t="shared" si="5"/>
        <v>0</v>
      </c>
    </row>
    <row r="33" spans="1:12">
      <c r="A33">
        <v>32</v>
      </c>
      <c r="B33">
        <f t="shared" si="6"/>
        <v>8</v>
      </c>
      <c r="C33" t="str">
        <f>VLOOKUP(B33,'قاعدة البيانات'!$A$1:$Q$60,3)</f>
        <v>شوقي قدادرة</v>
      </c>
      <c r="D33" t="str">
        <f>VLOOKUP($B33,'قاعدة البيانات'!$A$1:$Q$60,15)</f>
        <v>التوجيه وعلاقته بقلق المستقبل المهني لدى طلبة ......</v>
      </c>
      <c r="E33" t="str">
        <f>VLOOKUP($B33,'قاعدة البيانات'!$A$1:$Q$60,16)</f>
        <v>إرشاد وتوجيه</v>
      </c>
      <c r="F33" t="str">
        <f>VLOOKUP($B33,'قاعدة البيانات'!$A$1:$Q$60,17)</f>
        <v>محجوز</v>
      </c>
      <c r="G33">
        <f t="shared" si="0"/>
        <v>1</v>
      </c>
      <c r="H33">
        <f t="shared" si="1"/>
        <v>0</v>
      </c>
      <c r="I33">
        <f t="shared" si="2"/>
        <v>0</v>
      </c>
      <c r="J33">
        <f t="shared" si="3"/>
        <v>1</v>
      </c>
      <c r="K33">
        <f t="shared" si="4"/>
        <v>0</v>
      </c>
      <c r="L33">
        <f t="shared" si="5"/>
        <v>0</v>
      </c>
    </row>
    <row r="34" spans="1:12">
      <c r="A34">
        <v>33</v>
      </c>
      <c r="B34">
        <f t="shared" si="6"/>
        <v>9</v>
      </c>
      <c r="C34" t="str">
        <f>VLOOKUP(B34,'قاعدة البيانات'!$A$1:$Q$60,3)</f>
        <v>أسماء لشهب</v>
      </c>
      <c r="D34" t="str">
        <f>VLOOKUP($B34,'قاعدة البيانات'!$A$1:$Q$60,6)</f>
        <v>فاعلية برنامج ارشادي معرفي سلوكي في تحسين مستوى المرونة الايجابية لدى تلميذ مرحلة التعليم الثانوي</v>
      </c>
      <c r="E34" t="str">
        <f>VLOOKUP($B34,'قاعدة البيانات'!$A$1:$Q$60,7)</f>
        <v>علم النفس المدرسي</v>
      </c>
      <c r="F34" t="str">
        <f>VLOOKUP($B34,'قاعدة البيانات'!$A$1:$Q$60,8)</f>
        <v>محجوز</v>
      </c>
      <c r="G34">
        <f t="shared" si="0"/>
        <v>1</v>
      </c>
      <c r="H34">
        <f t="shared" si="1"/>
        <v>0</v>
      </c>
      <c r="I34">
        <f t="shared" si="2"/>
        <v>0</v>
      </c>
      <c r="J34">
        <f t="shared" si="3"/>
        <v>0</v>
      </c>
      <c r="K34">
        <f t="shared" si="4"/>
        <v>0</v>
      </c>
      <c r="L34">
        <f t="shared" si="5"/>
        <v>1</v>
      </c>
    </row>
    <row r="35" spans="1:12">
      <c r="A35">
        <v>34</v>
      </c>
      <c r="B35">
        <f t="shared" si="6"/>
        <v>9</v>
      </c>
      <c r="C35" t="str">
        <f>VLOOKUP(B35,'قاعدة البيانات'!$A$1:$Q$60,3)</f>
        <v>أسماء لشهب</v>
      </c>
      <c r="D35" t="str">
        <f>VLOOKUP($B35,'قاعدة البيانات'!$A$1:$Q$60,9)</f>
        <v>أثر التعلم التعاوني على دافعية تعلم الرياضيات لدى تلاميذ السنة الخامسة ابتدائي</v>
      </c>
      <c r="E35" t="str">
        <f>VLOOKUP($B35,'قاعدة البيانات'!$A$1:$Q$60,10)</f>
        <v>علم النفس المدرسي</v>
      </c>
      <c r="F35" t="str">
        <f>VLOOKUP($B35,'قاعدة البيانات'!$A$1:$Q$60,11)</f>
        <v>محجوز</v>
      </c>
      <c r="G35">
        <f t="shared" si="0"/>
        <v>1</v>
      </c>
      <c r="H35">
        <f t="shared" si="1"/>
        <v>0</v>
      </c>
      <c r="I35">
        <f t="shared" si="2"/>
        <v>0</v>
      </c>
      <c r="J35">
        <f t="shared" si="3"/>
        <v>0</v>
      </c>
      <c r="K35">
        <f t="shared" si="4"/>
        <v>0</v>
      </c>
      <c r="L35">
        <f t="shared" si="5"/>
        <v>1</v>
      </c>
    </row>
    <row r="36" spans="1:12">
      <c r="A36">
        <v>35</v>
      </c>
      <c r="B36">
        <f t="shared" si="6"/>
        <v>9</v>
      </c>
      <c r="C36" t="str">
        <f>VLOOKUP(B36,'قاعدة البيانات'!$A$1:$Q$60,3)</f>
        <v>أسماء لشهب</v>
      </c>
      <c r="D36" t="str">
        <f>VLOOKUP($B36,'قاعدة البيانات'!$A$1:$Q$60,12)</f>
        <v>مستوى الصمود النفسي وعلاقته بالتكيف مع الحياة الجامعية</v>
      </c>
      <c r="E36" t="str">
        <f>VLOOKUP($B36,'قاعدة البيانات'!$A$1:$Q$60,13)</f>
        <v>إرشاد وتوجيه</v>
      </c>
      <c r="F36" t="str">
        <f>VLOOKUP($B36,'قاعدة البيانات'!$A$1:$Q$60,14)</f>
        <v>محجوز</v>
      </c>
      <c r="G36">
        <f t="shared" si="0"/>
        <v>1</v>
      </c>
      <c r="H36">
        <f t="shared" si="1"/>
        <v>0</v>
      </c>
      <c r="I36">
        <f t="shared" si="2"/>
        <v>0</v>
      </c>
      <c r="J36">
        <f t="shared" si="3"/>
        <v>1</v>
      </c>
      <c r="K36">
        <f t="shared" si="4"/>
        <v>0</v>
      </c>
      <c r="L36">
        <f t="shared" si="5"/>
        <v>0</v>
      </c>
    </row>
    <row r="37" spans="1:12">
      <c r="A37">
        <v>36</v>
      </c>
      <c r="B37">
        <f t="shared" si="6"/>
        <v>9</v>
      </c>
      <c r="C37" t="str">
        <f>VLOOKUP(B37,'قاعدة البيانات'!$A$1:$Q$60,3)</f>
        <v>أسماء لشهب</v>
      </c>
      <c r="D37" t="str">
        <f>VLOOKUP($B37,'قاعدة البيانات'!$A$1:$Q$60,15)</f>
        <v>المرونة الايجابية وعلاقنها بجودة الحياة لدى الطالب الجامعي</v>
      </c>
      <c r="E37" t="str">
        <f>VLOOKUP($B37,'قاعدة البيانات'!$A$1:$Q$60,16)</f>
        <v>إرشاد وتوجيه</v>
      </c>
      <c r="F37" t="str">
        <f>VLOOKUP($B37,'قاعدة البيانات'!$A$1:$Q$60,17)</f>
        <v>محجوز</v>
      </c>
      <c r="G37">
        <f t="shared" si="0"/>
        <v>1</v>
      </c>
      <c r="H37">
        <f t="shared" si="1"/>
        <v>0</v>
      </c>
      <c r="I37">
        <f t="shared" si="2"/>
        <v>0</v>
      </c>
      <c r="J37">
        <f t="shared" si="3"/>
        <v>1</v>
      </c>
      <c r="K37">
        <f t="shared" si="4"/>
        <v>0</v>
      </c>
      <c r="L37">
        <f t="shared" si="5"/>
        <v>0</v>
      </c>
    </row>
    <row r="38" spans="1:12">
      <c r="A38">
        <v>37</v>
      </c>
      <c r="B38">
        <f t="shared" si="6"/>
        <v>10</v>
      </c>
      <c r="C38" t="str">
        <f>VLOOKUP(B38,'قاعدة البيانات'!$A$1:$Q$60,3)</f>
        <v>كوثر غالي</v>
      </c>
      <c r="D38" t="str">
        <f>VLOOKUP($B38,'قاعدة البيانات'!$A$1:$Q$60,6)</f>
        <v>دور مستشار التوجيه في التوعية البيئية لدى تلاميذ سنة أولى ثانوي</v>
      </c>
      <c r="E38" t="str">
        <f>VLOOKUP($B38,'قاعدة البيانات'!$A$1:$Q$60,7)</f>
        <v>إرشاد وتوجيه</v>
      </c>
      <c r="F38" t="str">
        <f>VLOOKUP($B38,'قاعدة البيانات'!$A$1:$Q$60,8)</f>
        <v>محجوز</v>
      </c>
      <c r="G38">
        <f t="shared" si="0"/>
        <v>1</v>
      </c>
      <c r="H38">
        <f t="shared" si="1"/>
        <v>0</v>
      </c>
      <c r="I38">
        <f t="shared" si="2"/>
        <v>0</v>
      </c>
      <c r="J38">
        <f t="shared" si="3"/>
        <v>1</v>
      </c>
      <c r="K38">
        <f t="shared" si="4"/>
        <v>0</v>
      </c>
      <c r="L38">
        <f t="shared" si="5"/>
        <v>0</v>
      </c>
    </row>
    <row r="39" spans="1:12">
      <c r="A39">
        <v>38</v>
      </c>
      <c r="B39">
        <f t="shared" si="6"/>
        <v>10</v>
      </c>
      <c r="C39" t="str">
        <f>VLOOKUP(B39,'قاعدة البيانات'!$A$1:$Q$60,3)</f>
        <v>كوثر غالي</v>
      </c>
      <c r="D39" t="str">
        <f>VLOOKUP($B39,'قاعدة البيانات'!$A$1:$Q$60,9)</f>
        <v>اساليب المعاملة الوالدية و علاقتها بالتوافق الدراسي لدى تلاميذ سنة أولى متوسط</v>
      </c>
      <c r="E39" t="str">
        <f>VLOOKUP($B39,'قاعدة البيانات'!$A$1:$Q$60,10)</f>
        <v>علم النفس المدرسي</v>
      </c>
      <c r="F39" t="str">
        <f>VLOOKUP($B39,'قاعدة البيانات'!$A$1:$Q$60,11)</f>
        <v>غير محجوز</v>
      </c>
      <c r="G39">
        <f t="shared" si="0"/>
        <v>0</v>
      </c>
      <c r="H39">
        <f t="shared" si="1"/>
        <v>1</v>
      </c>
      <c r="I39">
        <f t="shared" si="2"/>
        <v>0</v>
      </c>
      <c r="J39">
        <f t="shared" si="3"/>
        <v>0</v>
      </c>
      <c r="K39">
        <f t="shared" si="4"/>
        <v>0</v>
      </c>
      <c r="L39">
        <f t="shared" si="5"/>
        <v>1</v>
      </c>
    </row>
    <row r="40" spans="1:12">
      <c r="A40">
        <v>39</v>
      </c>
      <c r="B40">
        <f t="shared" si="6"/>
        <v>10</v>
      </c>
      <c r="C40" t="str">
        <f>VLOOKUP(B40,'قاعدة البيانات'!$A$1:$Q$60,3)</f>
        <v>كوثر غالي</v>
      </c>
      <c r="D40">
        <f>VLOOKUP($B40,'قاعدة البيانات'!$A$1:$Q$60,12)</f>
        <v>0</v>
      </c>
      <c r="E40">
        <f>VLOOKUP($B40,'قاعدة البيانات'!$A$1:$Q$60,13)</f>
        <v>0</v>
      </c>
      <c r="F40">
        <f>VLOOKUP($B40,'قاعدة البيانات'!$A$1:$Q$60,14)</f>
        <v>0</v>
      </c>
      <c r="G40">
        <f t="shared" si="0"/>
        <v>0</v>
      </c>
      <c r="H40">
        <f t="shared" si="1"/>
        <v>0</v>
      </c>
      <c r="I40">
        <f t="shared" si="2"/>
        <v>1</v>
      </c>
      <c r="J40">
        <f t="shared" si="3"/>
        <v>0</v>
      </c>
      <c r="K40">
        <f t="shared" si="4"/>
        <v>0</v>
      </c>
      <c r="L40">
        <f t="shared" si="5"/>
        <v>0</v>
      </c>
    </row>
    <row r="41" spans="1:12">
      <c r="A41">
        <v>40</v>
      </c>
      <c r="B41">
        <f t="shared" si="6"/>
        <v>10</v>
      </c>
      <c r="C41" t="str">
        <f>VLOOKUP(B41,'قاعدة البيانات'!$A$1:$Q$60,3)</f>
        <v>كوثر غالي</v>
      </c>
      <c r="D41">
        <f>VLOOKUP($B41,'قاعدة البيانات'!$A$1:$Q$60,15)</f>
        <v>0</v>
      </c>
      <c r="E41">
        <f>VLOOKUP($B41,'قاعدة البيانات'!$A$1:$Q$60,16)</f>
        <v>0</v>
      </c>
      <c r="F41">
        <f>VLOOKUP($B41,'قاعدة البيانات'!$A$1:$Q$60,17)</f>
        <v>0</v>
      </c>
      <c r="G41">
        <f t="shared" si="0"/>
        <v>0</v>
      </c>
      <c r="H41">
        <f t="shared" si="1"/>
        <v>0</v>
      </c>
      <c r="I41">
        <f t="shared" si="2"/>
        <v>1</v>
      </c>
      <c r="J41">
        <f t="shared" si="3"/>
        <v>0</v>
      </c>
      <c r="K41">
        <f t="shared" si="4"/>
        <v>0</v>
      </c>
      <c r="L41">
        <f t="shared" si="5"/>
        <v>0</v>
      </c>
    </row>
    <row r="42" spans="1:12">
      <c r="A42">
        <v>41</v>
      </c>
      <c r="B42">
        <f t="shared" si="6"/>
        <v>11</v>
      </c>
      <c r="C42" t="str">
        <f>VLOOKUP(B42,'قاعدة البيانات'!$A$1:$Q$60,3)</f>
        <v>محمد خماد</v>
      </c>
      <c r="D42" t="str">
        <f>VLOOKUP($B42,'قاعدة البيانات'!$A$1:$Q$60,6)</f>
        <v>الذكاء الاتفعالي وعلاقته بالتكيف المدرسي لدى تلاميذ السنة الثانية ثانوي</v>
      </c>
      <c r="E42" t="str">
        <f>VLOOKUP($B42,'قاعدة البيانات'!$A$1:$Q$60,7)</f>
        <v>علم النفس المدرسي</v>
      </c>
      <c r="F42" t="str">
        <f>VLOOKUP($B42,'قاعدة البيانات'!$A$1:$Q$60,8)</f>
        <v>محجوز</v>
      </c>
      <c r="G42">
        <f t="shared" si="0"/>
        <v>1</v>
      </c>
      <c r="H42">
        <f t="shared" si="1"/>
        <v>0</v>
      </c>
      <c r="I42">
        <f t="shared" si="2"/>
        <v>0</v>
      </c>
      <c r="J42">
        <f t="shared" si="3"/>
        <v>0</v>
      </c>
      <c r="K42">
        <f t="shared" si="4"/>
        <v>0</v>
      </c>
      <c r="L42">
        <f t="shared" si="5"/>
        <v>1</v>
      </c>
    </row>
    <row r="43" spans="1:12">
      <c r="A43">
        <v>42</v>
      </c>
      <c r="B43">
        <f t="shared" si="6"/>
        <v>11</v>
      </c>
      <c r="C43" t="str">
        <f>VLOOKUP(B43,'قاعدة البيانات'!$A$1:$Q$60,3)</f>
        <v>محمد خماد</v>
      </c>
      <c r="D43" t="str">
        <f>VLOOKUP($B43,'قاعدة البيانات'!$A$1:$Q$60,9)</f>
        <v>دور مستشار التوجيه في تقليل من قلق الامتحان في ظل جائحة كورونا</v>
      </c>
      <c r="E43" t="str">
        <f>VLOOKUP($B43,'قاعدة البيانات'!$A$1:$Q$60,10)</f>
        <v>إرشاد وتوجيه</v>
      </c>
      <c r="F43" t="str">
        <f>VLOOKUP($B43,'قاعدة البيانات'!$A$1:$Q$60,11)</f>
        <v>محجوز</v>
      </c>
      <c r="G43">
        <f t="shared" si="0"/>
        <v>1</v>
      </c>
      <c r="H43">
        <f t="shared" si="1"/>
        <v>0</v>
      </c>
      <c r="I43">
        <f t="shared" si="2"/>
        <v>0</v>
      </c>
      <c r="J43">
        <f t="shared" si="3"/>
        <v>1</v>
      </c>
      <c r="K43">
        <f t="shared" si="4"/>
        <v>0</v>
      </c>
      <c r="L43">
        <f t="shared" si="5"/>
        <v>0</v>
      </c>
    </row>
    <row r="44" spans="1:12">
      <c r="A44">
        <v>43</v>
      </c>
      <c r="B44">
        <f t="shared" si="6"/>
        <v>11</v>
      </c>
      <c r="C44" t="str">
        <f>VLOOKUP(B44,'قاعدة البيانات'!$A$1:$Q$60,3)</f>
        <v>محمد خماد</v>
      </c>
      <c r="D44" t="str">
        <f>VLOOKUP($B44,'قاعدة البيانات'!$A$1:$Q$60,12)</f>
        <v>التوجيه المدرسي وعلاقته بالدافعية للتعلم :دراسة ميدانية لعينة تلاميذ السنة أولى ثانوي.</v>
      </c>
      <c r="E44" t="str">
        <f>VLOOKUP($B44,'قاعدة البيانات'!$A$1:$Q$60,13)</f>
        <v>إرشاد وتوجيه</v>
      </c>
      <c r="F44" t="str">
        <f>VLOOKUP($B44,'قاعدة البيانات'!$A$1:$Q$60,14)</f>
        <v>محجوز</v>
      </c>
      <c r="G44">
        <f t="shared" si="0"/>
        <v>1</v>
      </c>
      <c r="H44">
        <f t="shared" si="1"/>
        <v>0</v>
      </c>
      <c r="I44">
        <f t="shared" si="2"/>
        <v>0</v>
      </c>
      <c r="J44">
        <f t="shared" si="3"/>
        <v>1</v>
      </c>
      <c r="K44">
        <f t="shared" si="4"/>
        <v>0</v>
      </c>
      <c r="L44">
        <f t="shared" si="5"/>
        <v>0</v>
      </c>
    </row>
    <row r="45" spans="1:12">
      <c r="A45">
        <v>44</v>
      </c>
      <c r="B45">
        <f t="shared" si="6"/>
        <v>11</v>
      </c>
      <c r="C45" t="str">
        <f>VLOOKUP(B45,'قاعدة البيانات'!$A$1:$Q$60,3)</f>
        <v>محمد خماد</v>
      </c>
      <c r="D45" t="str">
        <f>VLOOKUP($B45,'قاعدة البيانات'!$A$1:$Q$60,15)</f>
        <v>الأفكار اللاعقلانية وعلاقتها بقلق الامتحان لدى التلاميذ المقبلين على امتحان البكالوريا</v>
      </c>
      <c r="E45" t="str">
        <f>VLOOKUP($B45,'قاعدة البيانات'!$A$1:$Q$60,16)</f>
        <v>إرشاد وتوجيه</v>
      </c>
      <c r="F45" t="str">
        <f>VLOOKUP($B45,'قاعدة البيانات'!$A$1:$Q$60,17)</f>
        <v>غير محجوز</v>
      </c>
      <c r="G45">
        <f t="shared" si="0"/>
        <v>0</v>
      </c>
      <c r="H45">
        <f t="shared" si="1"/>
        <v>1</v>
      </c>
      <c r="I45">
        <f t="shared" si="2"/>
        <v>0</v>
      </c>
      <c r="J45">
        <f t="shared" si="3"/>
        <v>1</v>
      </c>
      <c r="K45">
        <f t="shared" si="4"/>
        <v>0</v>
      </c>
      <c r="L45">
        <f t="shared" si="5"/>
        <v>0</v>
      </c>
    </row>
    <row r="46" spans="1:12">
      <c r="A46">
        <v>45</v>
      </c>
      <c r="B46">
        <f t="shared" si="6"/>
        <v>12</v>
      </c>
      <c r="C46" t="str">
        <f>VLOOKUP(B46,'قاعدة البيانات'!$A$1:$Q$60,3)</f>
        <v>سميرة عمامرة</v>
      </c>
      <c r="D46" t="str">
        <f>VLOOKUP($B46,'قاعدة البيانات'!$A$1:$Q$60,6)</f>
        <v>التوافق النفسي لدى الطالب الجامعي المكفوف</v>
      </c>
      <c r="E46" t="str">
        <f>VLOOKUP($B46,'قاعدة البيانات'!$A$1:$Q$60,7)</f>
        <v>تربية خاصة وتعليم مكيف</v>
      </c>
      <c r="F46" t="str">
        <f>VLOOKUP($B46,'قاعدة البيانات'!$A$1:$Q$60,8)</f>
        <v>محجوز</v>
      </c>
      <c r="G46">
        <f t="shared" si="0"/>
        <v>1</v>
      </c>
      <c r="H46">
        <f t="shared" si="1"/>
        <v>0</v>
      </c>
      <c r="I46">
        <f t="shared" si="2"/>
        <v>0</v>
      </c>
      <c r="J46">
        <f t="shared" si="3"/>
        <v>0</v>
      </c>
      <c r="K46">
        <f t="shared" si="4"/>
        <v>1</v>
      </c>
      <c r="L46">
        <f t="shared" si="5"/>
        <v>0</v>
      </c>
    </row>
    <row r="47" spans="1:12">
      <c r="A47">
        <v>46</v>
      </c>
      <c r="B47">
        <f t="shared" si="6"/>
        <v>12</v>
      </c>
      <c r="C47" t="str">
        <f>VLOOKUP(B47,'قاعدة البيانات'!$A$1:$Q$60,3)</f>
        <v>سميرة عمامرة</v>
      </c>
      <c r="D47" t="str">
        <f>VLOOKUP($B47,'قاعدة البيانات'!$A$1:$Q$60,9)</f>
        <v>الصحة النفسية لدى مربيات اطفال متلازمة داون</v>
      </c>
      <c r="E47" t="str">
        <f>VLOOKUP($B47,'قاعدة البيانات'!$A$1:$Q$60,10)</f>
        <v>تربية خاصة وتعليم مكيف</v>
      </c>
      <c r="F47" t="str">
        <f>VLOOKUP($B47,'قاعدة البيانات'!$A$1:$Q$60,11)</f>
        <v>محجوز</v>
      </c>
      <c r="G47">
        <f t="shared" si="0"/>
        <v>1</v>
      </c>
      <c r="H47">
        <f t="shared" si="1"/>
        <v>0</v>
      </c>
      <c r="I47">
        <f t="shared" si="2"/>
        <v>0</v>
      </c>
      <c r="J47">
        <f t="shared" si="3"/>
        <v>0</v>
      </c>
      <c r="K47">
        <f t="shared" si="4"/>
        <v>1</v>
      </c>
      <c r="L47">
        <f t="shared" si="5"/>
        <v>0</v>
      </c>
    </row>
    <row r="48" spans="1:12">
      <c r="A48">
        <v>47</v>
      </c>
      <c r="B48">
        <f t="shared" si="6"/>
        <v>12</v>
      </c>
      <c r="C48" t="str">
        <f>VLOOKUP(B48,'قاعدة البيانات'!$A$1:$Q$60,3)</f>
        <v>سميرة عمامرة</v>
      </c>
      <c r="D48" t="str">
        <f>VLOOKUP($B48,'قاعدة البيانات'!$A$1:$Q$60,12)</f>
        <v>المرونة المعرفية لدى الطالب الجامعي</v>
      </c>
      <c r="E48">
        <f>VLOOKUP($B48,'قاعدة البيانات'!$A$1:$Q$60,13)</f>
        <v>0</v>
      </c>
      <c r="F48" t="str">
        <f>VLOOKUP($B48,'قاعدة البيانات'!$A$1:$Q$60,14)</f>
        <v>غير محجوز</v>
      </c>
      <c r="G48">
        <f t="shared" si="0"/>
        <v>0</v>
      </c>
      <c r="H48">
        <f t="shared" si="1"/>
        <v>1</v>
      </c>
      <c r="I48">
        <f t="shared" si="2"/>
        <v>0</v>
      </c>
      <c r="J48">
        <f t="shared" si="3"/>
        <v>0</v>
      </c>
      <c r="K48">
        <f t="shared" si="4"/>
        <v>0</v>
      </c>
      <c r="L48">
        <f t="shared" si="5"/>
        <v>0</v>
      </c>
    </row>
    <row r="49" spans="1:12">
      <c r="A49">
        <v>48</v>
      </c>
      <c r="B49">
        <f t="shared" si="6"/>
        <v>12</v>
      </c>
      <c r="C49" t="str">
        <f>VLOOKUP(B49,'قاعدة البيانات'!$A$1:$Q$60,3)</f>
        <v>سميرة عمامرة</v>
      </c>
      <c r="D49">
        <f>VLOOKUP($B49,'قاعدة البيانات'!$A$1:$Q$60,15)</f>
        <v>0</v>
      </c>
      <c r="E49">
        <f>VLOOKUP($B49,'قاعدة البيانات'!$A$1:$Q$60,16)</f>
        <v>0</v>
      </c>
      <c r="F49">
        <f>VLOOKUP($B49,'قاعدة البيانات'!$A$1:$Q$60,17)</f>
        <v>0</v>
      </c>
      <c r="G49">
        <f t="shared" si="0"/>
        <v>0</v>
      </c>
      <c r="H49">
        <f t="shared" si="1"/>
        <v>0</v>
      </c>
      <c r="I49">
        <f t="shared" si="2"/>
        <v>1</v>
      </c>
      <c r="J49">
        <f t="shared" si="3"/>
        <v>0</v>
      </c>
      <c r="K49">
        <f t="shared" si="4"/>
        <v>0</v>
      </c>
      <c r="L49">
        <f t="shared" si="5"/>
        <v>0</v>
      </c>
    </row>
    <row r="50" spans="1:12">
      <c r="A50">
        <v>49</v>
      </c>
      <c r="B50">
        <f t="shared" si="6"/>
        <v>13</v>
      </c>
      <c r="C50" t="str">
        <f>VLOOKUP(B50,'قاعدة البيانات'!$A$1:$Q$60,3)</f>
        <v>قنوعه عبد اللطيف</v>
      </c>
      <c r="D50" t="str">
        <f>VLOOKUP($B50,'قاعدة البيانات'!$A$1:$Q$60,6)</f>
        <v>الذكاء اللغوي وعلاقته بالتحصيل في اللغات الاجنبية</v>
      </c>
      <c r="E50" t="str">
        <f>VLOOKUP($B50,'قاعدة البيانات'!$A$1:$Q$60,7)</f>
        <v>إرشاد وتوجيه</v>
      </c>
      <c r="F50" t="str">
        <f>VLOOKUP($B50,'قاعدة البيانات'!$A$1:$Q$60,8)</f>
        <v>محجوز</v>
      </c>
      <c r="G50">
        <f t="shared" si="0"/>
        <v>1</v>
      </c>
      <c r="H50">
        <f t="shared" si="1"/>
        <v>0</v>
      </c>
      <c r="I50">
        <f t="shared" si="2"/>
        <v>0</v>
      </c>
      <c r="J50">
        <f t="shared" si="3"/>
        <v>1</v>
      </c>
      <c r="K50">
        <f t="shared" si="4"/>
        <v>0</v>
      </c>
      <c r="L50">
        <f t="shared" si="5"/>
        <v>0</v>
      </c>
    </row>
    <row r="51" spans="1:12">
      <c r="A51">
        <v>50</v>
      </c>
      <c r="B51">
        <f t="shared" si="6"/>
        <v>13</v>
      </c>
      <c r="C51" t="str">
        <f>VLOOKUP(B51,'قاعدة البيانات'!$A$1:$Q$60,3)</f>
        <v>قنوعه عبد اللطيف</v>
      </c>
      <c r="D51" t="str">
        <f>VLOOKUP($B51,'قاعدة البيانات'!$A$1:$Q$60,9)</f>
        <v>الذكاء المنطقي الرياضي وعلاقته بالتحصيل في المواد الأدبية</v>
      </c>
      <c r="E51" t="str">
        <f>VLOOKUP($B51,'قاعدة البيانات'!$A$1:$Q$60,10)</f>
        <v>إرشاد وتوجيه</v>
      </c>
      <c r="F51" t="str">
        <f>VLOOKUP($B51,'قاعدة البيانات'!$A$1:$Q$60,11)</f>
        <v>محجوز</v>
      </c>
      <c r="G51">
        <f t="shared" si="0"/>
        <v>1</v>
      </c>
      <c r="H51">
        <f t="shared" si="1"/>
        <v>0</v>
      </c>
      <c r="I51">
        <f t="shared" si="2"/>
        <v>0</v>
      </c>
      <c r="J51">
        <f t="shared" si="3"/>
        <v>1</v>
      </c>
      <c r="K51">
        <f t="shared" si="4"/>
        <v>0</v>
      </c>
      <c r="L51">
        <f t="shared" si="5"/>
        <v>0</v>
      </c>
    </row>
    <row r="52" spans="1:12">
      <c r="A52">
        <v>51</v>
      </c>
      <c r="B52">
        <f t="shared" si="6"/>
        <v>13</v>
      </c>
      <c r="C52" t="str">
        <f>VLOOKUP(B52,'قاعدة البيانات'!$A$1:$Q$60,3)</f>
        <v>قنوعه عبد اللطيف</v>
      </c>
      <c r="D52" t="str">
        <f>VLOOKUP($B52,'قاعدة البيانات'!$A$1:$Q$60,12)</f>
        <v>الذكاء الوجداني وعلاقته باستراتيجيات مواجهة الضغوط النفسية</v>
      </c>
      <c r="E52" t="str">
        <f>VLOOKUP($B52,'قاعدة البيانات'!$A$1:$Q$60,13)</f>
        <v>إرشاد وتوجيه</v>
      </c>
      <c r="F52" t="str">
        <f>VLOOKUP($B52,'قاعدة البيانات'!$A$1:$Q$60,14)</f>
        <v>محجوز</v>
      </c>
      <c r="G52">
        <f t="shared" si="0"/>
        <v>1</v>
      </c>
      <c r="H52">
        <f t="shared" si="1"/>
        <v>0</v>
      </c>
      <c r="I52">
        <f t="shared" si="2"/>
        <v>0</v>
      </c>
      <c r="J52">
        <f t="shared" si="3"/>
        <v>1</v>
      </c>
      <c r="K52">
        <f t="shared" si="4"/>
        <v>0</v>
      </c>
      <c r="L52">
        <f t="shared" si="5"/>
        <v>0</v>
      </c>
    </row>
    <row r="53" spans="1:12">
      <c r="A53">
        <v>52</v>
      </c>
      <c r="B53">
        <f t="shared" si="6"/>
        <v>13</v>
      </c>
      <c r="C53" t="str">
        <f>VLOOKUP(B53,'قاعدة البيانات'!$A$1:$Q$60,3)</f>
        <v>قنوعه عبد اللطيف</v>
      </c>
      <c r="D53" t="str">
        <f>VLOOKUP($B53,'قاعدة البيانات'!$A$1:$Q$60,15)</f>
        <v>الميول المهنية وعلاقتها بقلق المستقبل المهني</v>
      </c>
      <c r="E53" t="str">
        <f>VLOOKUP($B53,'قاعدة البيانات'!$A$1:$Q$60,16)</f>
        <v>إرشاد وتوجيه</v>
      </c>
      <c r="F53" t="str">
        <f>VLOOKUP($B53,'قاعدة البيانات'!$A$1:$Q$60,17)</f>
        <v>محجوز</v>
      </c>
      <c r="G53">
        <f t="shared" si="0"/>
        <v>1</v>
      </c>
      <c r="H53">
        <f t="shared" si="1"/>
        <v>0</v>
      </c>
      <c r="I53">
        <f t="shared" si="2"/>
        <v>0</v>
      </c>
      <c r="J53">
        <f t="shared" si="3"/>
        <v>1</v>
      </c>
      <c r="K53">
        <f t="shared" si="4"/>
        <v>0</v>
      </c>
      <c r="L53">
        <f t="shared" si="5"/>
        <v>0</v>
      </c>
    </row>
    <row r="54" spans="1:12">
      <c r="A54">
        <v>53</v>
      </c>
      <c r="B54">
        <f t="shared" si="6"/>
        <v>14</v>
      </c>
      <c r="C54" t="str">
        <f>VLOOKUP(B54,'قاعدة البيانات'!$A$1:$Q$60,3)</f>
        <v>مومن بكوش الجموعي</v>
      </c>
      <c r="D54" t="str">
        <f>VLOOKUP($B54,'قاعدة البيانات'!$A$1:$Q$60,6)</f>
        <v>الضغط النفسي وعلاقته بالسلوك العدواني لدى المراهق المتمدرس بالمرحلة الثانوية</v>
      </c>
      <c r="E54" t="str">
        <f>VLOOKUP($B54,'قاعدة البيانات'!$A$1:$Q$60,7)</f>
        <v>علم النفس المدرسي</v>
      </c>
      <c r="F54" t="str">
        <f>VLOOKUP($B54,'قاعدة البيانات'!$A$1:$Q$60,8)</f>
        <v>محجوز</v>
      </c>
      <c r="G54">
        <f t="shared" si="0"/>
        <v>1</v>
      </c>
      <c r="H54">
        <f t="shared" si="1"/>
        <v>0</v>
      </c>
      <c r="I54">
        <f t="shared" si="2"/>
        <v>0</v>
      </c>
      <c r="J54">
        <f t="shared" si="3"/>
        <v>0</v>
      </c>
      <c r="K54">
        <f t="shared" si="4"/>
        <v>0</v>
      </c>
      <c r="L54">
        <f t="shared" si="5"/>
        <v>1</v>
      </c>
    </row>
    <row r="55" spans="1:12">
      <c r="A55">
        <v>54</v>
      </c>
      <c r="B55">
        <f t="shared" si="6"/>
        <v>14</v>
      </c>
      <c r="C55" t="str">
        <f>VLOOKUP(B55,'قاعدة البيانات'!$A$1:$Q$60,3)</f>
        <v>مومن بكوش الجموعي</v>
      </c>
      <c r="D55" t="str">
        <f>VLOOKUP($B55,'قاعدة البيانات'!$A$1:$Q$60,9)</f>
        <v>الأمن النفسي وعلاقته بالسلوك العدواني لدى المراهق المتمدرس بالمرحلة الثانوية</v>
      </c>
      <c r="E55" t="str">
        <f>VLOOKUP($B55,'قاعدة البيانات'!$A$1:$Q$60,10)</f>
        <v>علم النفس المدرسي</v>
      </c>
      <c r="F55" t="str">
        <f>VLOOKUP($B55,'قاعدة البيانات'!$A$1:$Q$60,11)</f>
        <v>محجوز</v>
      </c>
      <c r="G55">
        <f t="shared" si="0"/>
        <v>1</v>
      </c>
      <c r="H55">
        <f t="shared" si="1"/>
        <v>0</v>
      </c>
      <c r="I55">
        <f t="shared" si="2"/>
        <v>0</v>
      </c>
      <c r="J55">
        <f t="shared" si="3"/>
        <v>0</v>
      </c>
      <c r="K55">
        <f t="shared" si="4"/>
        <v>0</v>
      </c>
      <c r="L55">
        <f t="shared" si="5"/>
        <v>1</v>
      </c>
    </row>
    <row r="56" spans="1:12">
      <c r="A56">
        <v>55</v>
      </c>
      <c r="B56">
        <f t="shared" si="6"/>
        <v>14</v>
      </c>
      <c r="C56" t="str">
        <f>VLOOKUP(B56,'قاعدة البيانات'!$A$1:$Q$60,3)</f>
        <v>مومن بكوش الجموعي</v>
      </c>
      <c r="D56">
        <f>VLOOKUP($B56,'قاعدة البيانات'!$A$1:$Q$60,12)</f>
        <v>0</v>
      </c>
      <c r="E56">
        <f>VLOOKUP($B56,'قاعدة البيانات'!$A$1:$Q$60,13)</f>
        <v>0</v>
      </c>
      <c r="F56">
        <f>VLOOKUP($B56,'قاعدة البيانات'!$A$1:$Q$60,14)</f>
        <v>0</v>
      </c>
      <c r="G56">
        <f t="shared" si="0"/>
        <v>0</v>
      </c>
      <c r="H56">
        <f t="shared" si="1"/>
        <v>0</v>
      </c>
      <c r="I56">
        <f t="shared" si="2"/>
        <v>1</v>
      </c>
      <c r="J56">
        <f t="shared" si="3"/>
        <v>0</v>
      </c>
      <c r="K56">
        <f t="shared" si="4"/>
        <v>0</v>
      </c>
      <c r="L56">
        <f t="shared" si="5"/>
        <v>0</v>
      </c>
    </row>
    <row r="57" spans="1:12">
      <c r="A57">
        <v>56</v>
      </c>
      <c r="B57">
        <f t="shared" si="6"/>
        <v>14</v>
      </c>
      <c r="C57" t="str">
        <f>VLOOKUP(B57,'قاعدة البيانات'!$A$1:$Q$60,3)</f>
        <v>مومن بكوش الجموعي</v>
      </c>
      <c r="D57">
        <f>VLOOKUP($B57,'قاعدة البيانات'!$A$1:$Q$60,15)</f>
        <v>0</v>
      </c>
      <c r="E57">
        <f>VLOOKUP($B57,'قاعدة البيانات'!$A$1:$Q$60,16)</f>
        <v>0</v>
      </c>
      <c r="F57">
        <f>VLOOKUP($B57,'قاعدة البيانات'!$A$1:$Q$60,17)</f>
        <v>0</v>
      </c>
      <c r="G57">
        <f t="shared" si="0"/>
        <v>0</v>
      </c>
      <c r="H57">
        <f t="shared" si="1"/>
        <v>0</v>
      </c>
      <c r="I57">
        <f t="shared" si="2"/>
        <v>1</v>
      </c>
      <c r="J57">
        <f t="shared" si="3"/>
        <v>0</v>
      </c>
      <c r="K57">
        <f t="shared" si="4"/>
        <v>0</v>
      </c>
      <c r="L57">
        <f t="shared" si="5"/>
        <v>0</v>
      </c>
    </row>
    <row r="58" spans="1:12">
      <c r="A58">
        <v>57</v>
      </c>
      <c r="B58">
        <f t="shared" si="6"/>
        <v>15</v>
      </c>
      <c r="C58" t="str">
        <f>VLOOKUP(B58,'قاعدة البيانات'!$A$1:$Q$60,3)</f>
        <v>الصالح بوعزة</v>
      </c>
      <c r="D58" t="str">
        <f>VLOOKUP($B58,'قاعدة البيانات'!$A$1:$Q$60,6)</f>
        <v>علاقة الصلابة النفسية لى مدراء التعليم الابتدائي. بتكيفهم النفسي في البيئة المدرسية</v>
      </c>
      <c r="E58" t="str">
        <f>VLOOKUP($B58,'قاعدة البيانات'!$A$1:$Q$60,7)</f>
        <v>علم النفس المدرسي</v>
      </c>
      <c r="F58" t="str">
        <f>VLOOKUP($B58,'قاعدة البيانات'!$A$1:$Q$60,8)</f>
        <v>غير محجوز</v>
      </c>
      <c r="G58">
        <f t="shared" si="0"/>
        <v>0</v>
      </c>
      <c r="H58">
        <f t="shared" si="1"/>
        <v>1</v>
      </c>
      <c r="I58">
        <f t="shared" si="2"/>
        <v>0</v>
      </c>
      <c r="J58">
        <f t="shared" si="3"/>
        <v>0</v>
      </c>
      <c r="K58">
        <f t="shared" si="4"/>
        <v>0</v>
      </c>
      <c r="L58">
        <f t="shared" si="5"/>
        <v>1</v>
      </c>
    </row>
    <row r="59" spans="1:12">
      <c r="A59">
        <v>58</v>
      </c>
      <c r="B59">
        <f t="shared" si="6"/>
        <v>15</v>
      </c>
      <c r="C59" t="str">
        <f>VLOOKUP(B59,'قاعدة البيانات'!$A$1:$Q$60,3)</f>
        <v>الصالح بوعزة</v>
      </c>
      <c r="D59" t="str">
        <f>VLOOKUP($B59,'قاعدة البيانات'!$A$1:$Q$60,9)</f>
        <v>ضغوطات العمل لدى الام العاملة وعلاقتها بالمعاملة الوالدية للاطفال</v>
      </c>
      <c r="E59" t="str">
        <f>VLOOKUP($B59,'قاعدة البيانات'!$A$1:$Q$60,10)</f>
        <v>علم النفس المدرسي</v>
      </c>
      <c r="F59" t="str">
        <f>VLOOKUP($B59,'قاعدة البيانات'!$A$1:$Q$60,11)</f>
        <v>غير محجوز</v>
      </c>
      <c r="G59">
        <f t="shared" si="0"/>
        <v>0</v>
      </c>
      <c r="H59">
        <f t="shared" si="1"/>
        <v>1</v>
      </c>
      <c r="I59">
        <f t="shared" si="2"/>
        <v>0</v>
      </c>
      <c r="J59">
        <f t="shared" si="3"/>
        <v>0</v>
      </c>
      <c r="K59">
        <f t="shared" si="4"/>
        <v>0</v>
      </c>
      <c r="L59">
        <f t="shared" si="5"/>
        <v>1</v>
      </c>
    </row>
    <row r="60" spans="1:12">
      <c r="A60">
        <v>59</v>
      </c>
      <c r="B60">
        <f t="shared" si="6"/>
        <v>15</v>
      </c>
      <c r="C60" t="str">
        <f>VLOOKUP(B60,'قاعدة البيانات'!$A$1:$Q$60,3)</f>
        <v>الصالح بوعزة</v>
      </c>
      <c r="D60" t="str">
        <f>VLOOKUP($B60,'قاعدة البيانات'!$A$1:$Q$60,12)</f>
        <v>دور الانشطة اللا صفية في خفض اليلوك العدواني لدى تلاميذ التعليم الثانوي</v>
      </c>
      <c r="E60" t="str">
        <f>VLOOKUP($B60,'قاعدة البيانات'!$A$1:$Q$60,13)</f>
        <v>علم النفس المدرسي</v>
      </c>
      <c r="F60" t="str">
        <f>VLOOKUP($B60,'قاعدة البيانات'!$A$1:$Q$60,14)</f>
        <v>غير محجوز</v>
      </c>
      <c r="G60">
        <f t="shared" si="0"/>
        <v>0</v>
      </c>
      <c r="H60">
        <f t="shared" si="1"/>
        <v>1</v>
      </c>
      <c r="I60">
        <f t="shared" si="2"/>
        <v>0</v>
      </c>
      <c r="J60">
        <f t="shared" si="3"/>
        <v>0</v>
      </c>
      <c r="K60">
        <f t="shared" si="4"/>
        <v>0</v>
      </c>
      <c r="L60">
        <f t="shared" si="5"/>
        <v>1</v>
      </c>
    </row>
    <row r="61" spans="1:12">
      <c r="A61">
        <v>60</v>
      </c>
      <c r="B61">
        <f t="shared" si="6"/>
        <v>15</v>
      </c>
      <c r="C61" t="str">
        <f>VLOOKUP(B61,'قاعدة البيانات'!$A$1:$Q$60,3)</f>
        <v>الصالح بوعزة</v>
      </c>
      <c r="D61" t="str">
        <f>VLOOKUP($B61,'قاعدة البيانات'!$A$1:$Q$60,15)</f>
        <v>علاقة الاغتراب النفسي بدافعية الانجاز لدى الاطفال ذوي الاعاقة البصرية</v>
      </c>
      <c r="E61" t="str">
        <f>VLOOKUP($B61,'قاعدة البيانات'!$A$1:$Q$60,16)</f>
        <v>تربية خاصة وتعليم مكيف</v>
      </c>
      <c r="F61" t="str">
        <f>VLOOKUP($B61,'قاعدة البيانات'!$A$1:$Q$60,17)</f>
        <v>غير محجوز</v>
      </c>
      <c r="G61">
        <f t="shared" si="0"/>
        <v>0</v>
      </c>
      <c r="H61">
        <f t="shared" si="1"/>
        <v>1</v>
      </c>
      <c r="I61">
        <f t="shared" si="2"/>
        <v>0</v>
      </c>
      <c r="J61">
        <f t="shared" si="3"/>
        <v>0</v>
      </c>
      <c r="K61">
        <f t="shared" si="4"/>
        <v>1</v>
      </c>
      <c r="L61">
        <f t="shared" si="5"/>
        <v>0</v>
      </c>
    </row>
    <row r="62" spans="1:12">
      <c r="A62">
        <v>61</v>
      </c>
      <c r="B62">
        <f t="shared" si="6"/>
        <v>16</v>
      </c>
      <c r="C62" t="str">
        <f>VLOOKUP(B62,'قاعدة البيانات'!$A$1:$Q$60,3)</f>
        <v>مصطفى منصور</v>
      </c>
      <c r="D62" t="str">
        <f>VLOOKUP($B62,'قاعدة البيانات'!$A$1:$Q$60,6)</f>
        <v>الارشاد التربوي وعلاقته بمستوى مهارات التعلم لدى تلاميذ المرحلة الثانوية.</v>
      </c>
      <c r="E62" t="str">
        <f>VLOOKUP($B62,'قاعدة البيانات'!$A$1:$Q$60,7)</f>
        <v>إرشاد وتوجيه</v>
      </c>
      <c r="F62" t="str">
        <f>VLOOKUP($B62,'قاعدة البيانات'!$A$1:$Q$60,8)</f>
        <v>محجوز</v>
      </c>
      <c r="G62">
        <f t="shared" si="0"/>
        <v>1</v>
      </c>
      <c r="H62">
        <f t="shared" si="1"/>
        <v>0</v>
      </c>
      <c r="I62">
        <f t="shared" si="2"/>
        <v>0</v>
      </c>
      <c r="J62">
        <f t="shared" si="3"/>
        <v>1</v>
      </c>
      <c r="K62">
        <f t="shared" si="4"/>
        <v>0</v>
      </c>
      <c r="L62">
        <f t="shared" si="5"/>
        <v>0</v>
      </c>
    </row>
    <row r="63" spans="1:12">
      <c r="A63">
        <v>62</v>
      </c>
      <c r="B63">
        <f t="shared" si="6"/>
        <v>16</v>
      </c>
      <c r="C63" t="str">
        <f>VLOOKUP(B63,'قاعدة البيانات'!$A$1:$Q$60,3)</f>
        <v>مصطفى منصور</v>
      </c>
      <c r="D63" t="str">
        <f>VLOOKUP($B63,'قاعدة البيانات'!$A$1:$Q$60,9)</f>
        <v>الخدمات الارشادية وعلاقتها بالتأخر الدراسي لدى تلاميذ المرحلة الثانوية من وجهة نظر الاساتذة</v>
      </c>
      <c r="E63" t="str">
        <f>VLOOKUP($B63,'قاعدة البيانات'!$A$1:$Q$60,10)</f>
        <v>إرشاد وتوجيه</v>
      </c>
      <c r="F63" t="str">
        <f>VLOOKUP($B63,'قاعدة البيانات'!$A$1:$Q$60,11)</f>
        <v>محجوز</v>
      </c>
      <c r="G63">
        <f t="shared" si="0"/>
        <v>1</v>
      </c>
      <c r="H63">
        <f t="shared" si="1"/>
        <v>0</v>
      </c>
      <c r="I63">
        <f t="shared" si="2"/>
        <v>0</v>
      </c>
      <c r="J63">
        <f t="shared" si="3"/>
        <v>1</v>
      </c>
      <c r="K63">
        <f t="shared" si="4"/>
        <v>0</v>
      </c>
      <c r="L63">
        <f t="shared" si="5"/>
        <v>0</v>
      </c>
    </row>
    <row r="64" spans="1:12">
      <c r="A64">
        <v>63</v>
      </c>
      <c r="B64">
        <f t="shared" si="6"/>
        <v>16</v>
      </c>
      <c r="C64" t="str">
        <f>VLOOKUP(B64,'قاعدة البيانات'!$A$1:$Q$60,3)</f>
        <v>مصطفى منصور</v>
      </c>
      <c r="D64" t="str">
        <f>VLOOKUP($B64,'قاعدة البيانات'!$A$1:$Q$60,12)</f>
        <v>أسباب تدني التحصيل الدراسي في مادة الرياضيات لدى تلاميذ المرحلة الثانوية من وجهة نظر الاساتذة</v>
      </c>
      <c r="E64" t="str">
        <f>VLOOKUP($B64,'قاعدة البيانات'!$A$1:$Q$60,13)</f>
        <v>إرشاد وتوجيه</v>
      </c>
      <c r="F64" t="str">
        <f>VLOOKUP($B64,'قاعدة البيانات'!$A$1:$Q$60,14)</f>
        <v>محجوز</v>
      </c>
      <c r="G64">
        <f t="shared" si="0"/>
        <v>1</v>
      </c>
      <c r="H64">
        <f t="shared" si="1"/>
        <v>0</v>
      </c>
      <c r="I64">
        <f t="shared" si="2"/>
        <v>0</v>
      </c>
      <c r="J64">
        <f t="shared" si="3"/>
        <v>1</v>
      </c>
      <c r="K64">
        <f t="shared" si="4"/>
        <v>0</v>
      </c>
      <c r="L64">
        <f t="shared" si="5"/>
        <v>0</v>
      </c>
    </row>
    <row r="65" spans="1:12">
      <c r="A65">
        <v>64</v>
      </c>
      <c r="B65">
        <f t="shared" si="6"/>
        <v>16</v>
      </c>
      <c r="C65" t="str">
        <f>VLOOKUP(B65,'قاعدة البيانات'!$A$1:$Q$60,3)</f>
        <v>مصطفى منصور</v>
      </c>
      <c r="D65" t="str">
        <f>VLOOKUP($B65,'قاعدة البيانات'!$A$1:$Q$60,15)</f>
        <v>الارشاد التربوي وعلاقته بالتوافق الدراسي لدى تلاميذ المرحلة الثانوية</v>
      </c>
      <c r="E65" t="str">
        <f>VLOOKUP($B65,'قاعدة البيانات'!$A$1:$Q$60,16)</f>
        <v>إرشاد وتوجيه</v>
      </c>
      <c r="F65" t="str">
        <f>VLOOKUP($B65,'قاعدة البيانات'!$A$1:$Q$60,17)</f>
        <v>محجوز</v>
      </c>
      <c r="G65">
        <f t="shared" si="0"/>
        <v>1</v>
      </c>
      <c r="H65">
        <f t="shared" si="1"/>
        <v>0</v>
      </c>
      <c r="I65">
        <f t="shared" si="2"/>
        <v>0</v>
      </c>
      <c r="J65">
        <f t="shared" si="3"/>
        <v>1</v>
      </c>
      <c r="K65">
        <f t="shared" si="4"/>
        <v>0</v>
      </c>
      <c r="L65">
        <f t="shared" si="5"/>
        <v>0</v>
      </c>
    </row>
    <row r="66" spans="1:12">
      <c r="A66">
        <v>65</v>
      </c>
      <c r="B66">
        <f t="shared" si="6"/>
        <v>17</v>
      </c>
      <c r="C66" t="str">
        <f>VLOOKUP(B66,'قاعدة البيانات'!$A$1:$Q$60,3)</f>
        <v>جعلاب محمد الصالح</v>
      </c>
      <c r="D66" t="str">
        <f>VLOOKUP($B66,'قاعدة البيانات'!$A$1:$Q$60,6)</f>
        <v>تقييم التواصل اللفظي (اللغة الاستقبالية واللغة التعبيرية) للاطفال المصابين بعرض داون</v>
      </c>
      <c r="E66" t="str">
        <f>VLOOKUP($B66,'قاعدة البيانات'!$A$1:$Q$60,7)</f>
        <v>تربية خاصة وتعليم مكيف</v>
      </c>
      <c r="F66" t="str">
        <f>VLOOKUP($B66,'قاعدة البيانات'!$A$1:$Q$60,8)</f>
        <v>محجوز</v>
      </c>
      <c r="G66">
        <f t="shared" si="0"/>
        <v>1</v>
      </c>
      <c r="H66">
        <f t="shared" si="1"/>
        <v>0</v>
      </c>
      <c r="I66">
        <f t="shared" si="2"/>
        <v>0</v>
      </c>
      <c r="J66">
        <f t="shared" si="3"/>
        <v>0</v>
      </c>
      <c r="K66">
        <f t="shared" si="4"/>
        <v>1</v>
      </c>
      <c r="L66">
        <f t="shared" si="5"/>
        <v>0</v>
      </c>
    </row>
    <row r="67" spans="1:12">
      <c r="A67">
        <v>66</v>
      </c>
      <c r="B67">
        <f t="shared" si="6"/>
        <v>17</v>
      </c>
      <c r="C67" t="str">
        <f>VLOOKUP(B67,'قاعدة البيانات'!$A$1:$Q$60,3)</f>
        <v>جعلاب محمد الصالح</v>
      </c>
      <c r="D67" t="str">
        <f>VLOOKUP($B67,'قاعدة البيانات'!$A$1:$Q$60,9)</f>
        <v>علاقة الذاكرة العاملة بعسر القراءة لدى تلاميذ السنة الرابعة ابتدائي</v>
      </c>
      <c r="E67" t="str">
        <f>VLOOKUP($B67,'قاعدة البيانات'!$A$1:$Q$60,10)</f>
        <v>تربية خاصة وتعليم مكيف</v>
      </c>
      <c r="F67" t="str">
        <f>VLOOKUP($B67,'قاعدة البيانات'!$A$1:$Q$60,11)</f>
        <v>محجوز</v>
      </c>
      <c r="G67">
        <f t="shared" ref="G67:G130" si="7">IF(F67="محجوز",1,0)</f>
        <v>1</v>
      </c>
      <c r="H67">
        <f t="shared" ref="H67:H130" si="8">IF(F67="غير محجوز",1,0)</f>
        <v>0</v>
      </c>
      <c r="I67">
        <f t="shared" ref="I67:I130" si="9">IF(F67=0,1,0)</f>
        <v>0</v>
      </c>
      <c r="J67">
        <f t="shared" ref="J67:J130" si="10">IF(E67=J$1,1,0)</f>
        <v>0</v>
      </c>
      <c r="K67">
        <f t="shared" ref="K67:K130" si="11">IF(E67=K$1,1,0)</f>
        <v>1</v>
      </c>
      <c r="L67">
        <f t="shared" ref="L67:L130" si="12">IF(E67=L$1,1,0)</f>
        <v>0</v>
      </c>
    </row>
    <row r="68" spans="1:12">
      <c r="A68">
        <v>67</v>
      </c>
      <c r="B68">
        <f t="shared" si="6"/>
        <v>17</v>
      </c>
      <c r="C68" t="str">
        <f>VLOOKUP(B68,'قاعدة البيانات'!$A$1:$Q$60,3)</f>
        <v>جعلاب محمد الصالح</v>
      </c>
      <c r="D68" t="str">
        <f>VLOOKUP($B68,'قاعدة البيانات'!$A$1:$Q$60,12)</f>
        <v>تقييم استراتيجيات الفهم لدى الاطفال المصابين باضطراب كيف التوحد</v>
      </c>
      <c r="E68" t="str">
        <f>VLOOKUP($B68,'قاعدة البيانات'!$A$1:$Q$60,13)</f>
        <v>تربية خاصة وتعليم مكيف</v>
      </c>
      <c r="F68" t="str">
        <f>VLOOKUP($B68,'قاعدة البيانات'!$A$1:$Q$60,14)</f>
        <v>غير محجوز</v>
      </c>
      <c r="G68">
        <f t="shared" si="7"/>
        <v>0</v>
      </c>
      <c r="H68">
        <f t="shared" si="8"/>
        <v>1</v>
      </c>
      <c r="I68">
        <f t="shared" si="9"/>
        <v>0</v>
      </c>
      <c r="J68">
        <f t="shared" si="10"/>
        <v>0</v>
      </c>
      <c r="K68">
        <f t="shared" si="11"/>
        <v>1</v>
      </c>
      <c r="L68">
        <f t="shared" si="12"/>
        <v>0</v>
      </c>
    </row>
    <row r="69" spans="1:12">
      <c r="A69">
        <v>68</v>
      </c>
      <c r="B69">
        <f t="shared" si="6"/>
        <v>17</v>
      </c>
      <c r="C69" t="str">
        <f>VLOOKUP(B69,'قاعدة البيانات'!$A$1:$Q$60,3)</f>
        <v>جعلاب محمد الصالح</v>
      </c>
      <c r="D69">
        <f>VLOOKUP($B69,'قاعدة البيانات'!$A$1:$Q$60,15)</f>
        <v>0</v>
      </c>
      <c r="E69">
        <f>VLOOKUP($B69,'قاعدة البيانات'!$A$1:$Q$60,16)</f>
        <v>0</v>
      </c>
      <c r="F69">
        <f>VLOOKUP($B69,'قاعدة البيانات'!$A$1:$Q$60,17)</f>
        <v>0</v>
      </c>
      <c r="G69">
        <f t="shared" si="7"/>
        <v>0</v>
      </c>
      <c r="H69">
        <f t="shared" si="8"/>
        <v>0</v>
      </c>
      <c r="I69">
        <f t="shared" si="9"/>
        <v>1</v>
      </c>
      <c r="J69">
        <f t="shared" si="10"/>
        <v>0</v>
      </c>
      <c r="K69">
        <f t="shared" si="11"/>
        <v>0</v>
      </c>
      <c r="L69">
        <f t="shared" si="12"/>
        <v>0</v>
      </c>
    </row>
    <row r="70" spans="1:12">
      <c r="A70">
        <v>69</v>
      </c>
      <c r="B70">
        <f t="shared" si="6"/>
        <v>18</v>
      </c>
      <c r="C70" t="str">
        <f>VLOOKUP(B70,'قاعدة البيانات'!$A$1:$Q$60,3)</f>
        <v>جغوبي الأخضر</v>
      </c>
      <c r="D70" t="str">
        <f>VLOOKUP($B70,'قاعدة البيانات'!$A$1:$Q$60,6)</f>
        <v>عسر الكتابة وعلاقته بالتوافق النفسي الاجتماعي بمرحلة الابتدائية بولاية الوادي</v>
      </c>
      <c r="E70" t="str">
        <f>VLOOKUP($B70,'قاعدة البيانات'!$A$1:$Q$60,7)</f>
        <v>تربية خاصة وتعليم مكيف</v>
      </c>
      <c r="F70" t="str">
        <f>VLOOKUP($B70,'قاعدة البيانات'!$A$1:$Q$60,8)</f>
        <v>محجوز</v>
      </c>
      <c r="G70">
        <f t="shared" si="7"/>
        <v>1</v>
      </c>
      <c r="H70">
        <f t="shared" si="8"/>
        <v>0</v>
      </c>
      <c r="I70">
        <f t="shared" si="9"/>
        <v>0</v>
      </c>
      <c r="J70">
        <f t="shared" si="10"/>
        <v>0</v>
      </c>
      <c r="K70">
        <f t="shared" si="11"/>
        <v>1</v>
      </c>
      <c r="L70">
        <f t="shared" si="12"/>
        <v>0</v>
      </c>
    </row>
    <row r="71" spans="1:12">
      <c r="A71">
        <v>70</v>
      </c>
      <c r="B71">
        <f t="shared" ref="B71:B134" si="13">B67+1</f>
        <v>18</v>
      </c>
      <c r="C71" t="str">
        <f>VLOOKUP(B71,'قاعدة البيانات'!$A$1:$Q$60,3)</f>
        <v>جغوبي الأخضر</v>
      </c>
      <c r="D71" t="str">
        <f>VLOOKUP($B71,'قاعدة البيانات'!$A$1:$Q$60,9)</f>
        <v>المهارات الاجتماعية وعلاقتها بالتوافق النفسي لذوي صعوبات التعلم</v>
      </c>
      <c r="E71" t="str">
        <f>VLOOKUP($B71,'قاعدة البيانات'!$A$1:$Q$60,10)</f>
        <v>تربية خاصة وتعليم مكيف</v>
      </c>
      <c r="F71" t="str">
        <f>VLOOKUP($B71,'قاعدة البيانات'!$A$1:$Q$60,11)</f>
        <v>محجوز</v>
      </c>
      <c r="G71">
        <f t="shared" si="7"/>
        <v>1</v>
      </c>
      <c r="H71">
        <f t="shared" si="8"/>
        <v>0</v>
      </c>
      <c r="I71">
        <f t="shared" si="9"/>
        <v>0</v>
      </c>
      <c r="J71">
        <f t="shared" si="10"/>
        <v>0</v>
      </c>
      <c r="K71">
        <f t="shared" si="11"/>
        <v>1</v>
      </c>
      <c r="L71">
        <f t="shared" si="12"/>
        <v>0</v>
      </c>
    </row>
    <row r="72" spans="1:12">
      <c r="A72">
        <v>71</v>
      </c>
      <c r="B72">
        <f t="shared" si="13"/>
        <v>18</v>
      </c>
      <c r="C72" t="str">
        <f>VLOOKUP(B72,'قاعدة البيانات'!$A$1:$Q$60,3)</f>
        <v>جغوبي الأخضر</v>
      </c>
      <c r="D72" t="str">
        <f>VLOOKUP($B72,'قاعدة البيانات'!$A$1:$Q$60,12)</f>
        <v>اتجاهات أولياء التلاميذ نحو الاقسام الخاصة(الدمج المدرسي)</v>
      </c>
      <c r="E72" t="str">
        <f>VLOOKUP($B72,'قاعدة البيانات'!$A$1:$Q$60,13)</f>
        <v>تربية خاصة وتعليم مكيف</v>
      </c>
      <c r="F72" t="str">
        <f>VLOOKUP($B72,'قاعدة البيانات'!$A$1:$Q$60,14)</f>
        <v>محجوز</v>
      </c>
      <c r="G72">
        <f t="shared" si="7"/>
        <v>1</v>
      </c>
      <c r="H72">
        <f t="shared" si="8"/>
        <v>0</v>
      </c>
      <c r="I72">
        <f t="shared" si="9"/>
        <v>0</v>
      </c>
      <c r="J72">
        <f t="shared" si="10"/>
        <v>0</v>
      </c>
      <c r="K72">
        <f t="shared" si="11"/>
        <v>1</v>
      </c>
      <c r="L72">
        <f t="shared" si="12"/>
        <v>0</v>
      </c>
    </row>
    <row r="73" spans="1:12">
      <c r="A73">
        <v>72</v>
      </c>
      <c r="B73">
        <f t="shared" si="13"/>
        <v>18</v>
      </c>
      <c r="C73" t="str">
        <f>VLOOKUP(B73,'قاعدة البيانات'!$A$1:$Q$60,3)</f>
        <v>جغوبي الأخضر</v>
      </c>
      <c r="D73" t="str">
        <f>VLOOKUP($B73,'قاعدة البيانات'!$A$1:$Q$60,15)</f>
        <v>- مستوى الرضا لدى طلبة الجامعة على أساليب تقويم تحصيلهم المعرفي.</v>
      </c>
      <c r="E73" t="str">
        <f>VLOOKUP($B73,'قاعدة البيانات'!$A$1:$Q$60,16)</f>
        <v>إرشاد وتوجيه</v>
      </c>
      <c r="F73" t="str">
        <f>VLOOKUP($B73,'قاعدة البيانات'!$A$1:$Q$60,17)</f>
        <v>غير محجوز</v>
      </c>
      <c r="G73">
        <f t="shared" si="7"/>
        <v>0</v>
      </c>
      <c r="H73">
        <f t="shared" si="8"/>
        <v>1</v>
      </c>
      <c r="I73">
        <f t="shared" si="9"/>
        <v>0</v>
      </c>
      <c r="J73">
        <f t="shared" si="10"/>
        <v>1</v>
      </c>
      <c r="K73">
        <f t="shared" si="11"/>
        <v>0</v>
      </c>
      <c r="L73">
        <f t="shared" si="12"/>
        <v>0</v>
      </c>
    </row>
    <row r="74" spans="1:12">
      <c r="A74">
        <v>73</v>
      </c>
      <c r="B74">
        <f t="shared" si="13"/>
        <v>19</v>
      </c>
      <c r="C74" t="str">
        <f>VLOOKUP(B74,'قاعدة البيانات'!$A$1:$Q$60,3)</f>
        <v>باللموشي عبد الرزاق</v>
      </c>
      <c r="D74" t="str">
        <f>VLOOKUP($B74,'قاعدة البيانات'!$A$1:$Q$60,6)</f>
        <v>دور الخدمات الارشادية في تخفيض قلق الامتحان</v>
      </c>
      <c r="E74" t="str">
        <f>VLOOKUP($B74,'قاعدة البيانات'!$A$1:$Q$60,7)</f>
        <v>إرشاد وتوجيه</v>
      </c>
      <c r="F74" t="str">
        <f>VLOOKUP($B74,'قاعدة البيانات'!$A$1:$Q$60,8)</f>
        <v>محجوز</v>
      </c>
      <c r="G74">
        <f t="shared" si="7"/>
        <v>1</v>
      </c>
      <c r="H74">
        <f t="shared" si="8"/>
        <v>0</v>
      </c>
      <c r="I74">
        <f t="shared" si="9"/>
        <v>0</v>
      </c>
      <c r="J74">
        <f t="shared" si="10"/>
        <v>1</v>
      </c>
      <c r="K74">
        <f t="shared" si="11"/>
        <v>0</v>
      </c>
      <c r="L74">
        <f t="shared" si="12"/>
        <v>0</v>
      </c>
    </row>
    <row r="75" spans="1:12">
      <c r="A75">
        <v>74</v>
      </c>
      <c r="B75">
        <f t="shared" si="13"/>
        <v>19</v>
      </c>
      <c r="C75" t="str">
        <f>VLOOKUP(B75,'قاعدة البيانات'!$A$1:$Q$60,3)</f>
        <v>باللموشي عبد الرزاق</v>
      </c>
      <c r="D75" t="str">
        <f>VLOOKUP($B75,'قاعدة البيانات'!$A$1:$Q$60,9)</f>
        <v>ادمان الانترنت وعلاقته بالتوافق النفسي الاجتماعي</v>
      </c>
      <c r="E75" t="str">
        <f>VLOOKUP($B75,'قاعدة البيانات'!$A$1:$Q$60,10)</f>
        <v>إرشاد وتوجيه</v>
      </c>
      <c r="F75" t="str">
        <f>VLOOKUP($B75,'قاعدة البيانات'!$A$1:$Q$60,11)</f>
        <v>محجوز</v>
      </c>
      <c r="G75">
        <f t="shared" si="7"/>
        <v>1</v>
      </c>
      <c r="H75">
        <f t="shared" si="8"/>
        <v>0</v>
      </c>
      <c r="I75">
        <f t="shared" si="9"/>
        <v>0</v>
      </c>
      <c r="J75">
        <f t="shared" si="10"/>
        <v>1</v>
      </c>
      <c r="K75">
        <f t="shared" si="11"/>
        <v>0</v>
      </c>
      <c r="L75">
        <f t="shared" si="12"/>
        <v>0</v>
      </c>
    </row>
    <row r="76" spans="1:12">
      <c r="A76">
        <v>75</v>
      </c>
      <c r="B76">
        <f t="shared" si="13"/>
        <v>19</v>
      </c>
      <c r="C76" t="str">
        <f>VLOOKUP(B76,'قاعدة البيانات'!$A$1:$Q$60,3)</f>
        <v>باللموشي عبد الرزاق</v>
      </c>
      <c r="D76" t="str">
        <f>VLOOKUP($B76,'قاعدة البيانات'!$A$1:$Q$60,12)</f>
        <v>اتجاهات تلاميذ السنة اولى ثانوي نحو مهام مستشار التوجيه المدرسي</v>
      </c>
      <c r="E76" t="str">
        <f>VLOOKUP($B76,'قاعدة البيانات'!$A$1:$Q$60,13)</f>
        <v>إرشاد وتوجيه</v>
      </c>
      <c r="F76" t="str">
        <f>VLOOKUP($B76,'قاعدة البيانات'!$A$1:$Q$60,14)</f>
        <v>محجوز</v>
      </c>
      <c r="G76">
        <f t="shared" si="7"/>
        <v>1</v>
      </c>
      <c r="H76">
        <f t="shared" si="8"/>
        <v>0</v>
      </c>
      <c r="I76">
        <f t="shared" si="9"/>
        <v>0</v>
      </c>
      <c r="J76">
        <f t="shared" si="10"/>
        <v>1</v>
      </c>
      <c r="K76">
        <f t="shared" si="11"/>
        <v>0</v>
      </c>
      <c r="L76">
        <f t="shared" si="12"/>
        <v>0</v>
      </c>
    </row>
    <row r="77" spans="1:12">
      <c r="A77">
        <v>76</v>
      </c>
      <c r="B77">
        <f t="shared" si="13"/>
        <v>19</v>
      </c>
      <c r="C77" t="str">
        <f>VLOOKUP(B77,'قاعدة البيانات'!$A$1:$Q$60,3)</f>
        <v>باللموشي عبد الرزاق</v>
      </c>
      <c r="D77" t="str">
        <f>VLOOKUP($B77,'قاعدة البيانات'!$A$1:$Q$60,15)</f>
        <v>ادوار مستشار التوجيه المدرسي بين القوانين والواقع</v>
      </c>
      <c r="E77" t="str">
        <f>VLOOKUP($B77,'قاعدة البيانات'!$A$1:$Q$60,16)</f>
        <v>إرشاد وتوجيه</v>
      </c>
      <c r="F77" t="str">
        <f>VLOOKUP($B77,'قاعدة البيانات'!$A$1:$Q$60,17)</f>
        <v>محجوز</v>
      </c>
      <c r="G77">
        <f t="shared" si="7"/>
        <v>1</v>
      </c>
      <c r="H77">
        <f t="shared" si="8"/>
        <v>0</v>
      </c>
      <c r="I77">
        <f t="shared" si="9"/>
        <v>0</v>
      </c>
      <c r="J77">
        <f t="shared" si="10"/>
        <v>1</v>
      </c>
      <c r="K77">
        <f t="shared" si="11"/>
        <v>0</v>
      </c>
      <c r="L77">
        <f t="shared" si="12"/>
        <v>0</v>
      </c>
    </row>
    <row r="78" spans="1:12">
      <c r="A78">
        <v>77</v>
      </c>
      <c r="B78">
        <f t="shared" si="13"/>
        <v>20</v>
      </c>
      <c r="C78" t="str">
        <f>VLOOKUP(B78,'قاعدة البيانات'!$A$1:$Q$60,3)</f>
        <v>باللموشي عبد الرزاق</v>
      </c>
      <c r="D78" t="str">
        <f>VLOOKUP($B78,'قاعدة البيانات'!$A$1:$Q$60,6)</f>
        <v>دور الخدمات الارشادية في تخفيض قلق الامتحان</v>
      </c>
      <c r="E78" t="str">
        <f>VLOOKUP($B78,'قاعدة البيانات'!$A$1:$Q$60,7)</f>
        <v>إرشاد وتوجيه</v>
      </c>
      <c r="F78" t="str">
        <f>VLOOKUP($B78,'قاعدة البيانات'!$A$1:$Q$60,8)</f>
        <v>محجوز</v>
      </c>
      <c r="G78">
        <f t="shared" si="7"/>
        <v>1</v>
      </c>
      <c r="H78">
        <f t="shared" si="8"/>
        <v>0</v>
      </c>
      <c r="I78">
        <f t="shared" si="9"/>
        <v>0</v>
      </c>
      <c r="J78">
        <f t="shared" si="10"/>
        <v>1</v>
      </c>
      <c r="K78">
        <f t="shared" si="11"/>
        <v>0</v>
      </c>
      <c r="L78">
        <f t="shared" si="12"/>
        <v>0</v>
      </c>
    </row>
    <row r="79" spans="1:12">
      <c r="A79">
        <v>78</v>
      </c>
      <c r="B79">
        <f t="shared" si="13"/>
        <v>20</v>
      </c>
      <c r="C79" t="str">
        <f>VLOOKUP(B79,'قاعدة البيانات'!$A$1:$Q$60,3)</f>
        <v>باللموشي عبد الرزاق</v>
      </c>
      <c r="D79" t="str">
        <f>VLOOKUP($B79,'قاعدة البيانات'!$A$1:$Q$60,9)</f>
        <v>ادمان الانترنت وعلاقته بالتوافق النفسي الاجتماعي</v>
      </c>
      <c r="E79" t="str">
        <f>VLOOKUP($B79,'قاعدة البيانات'!$A$1:$Q$60,10)</f>
        <v>إرشاد وتوجيه</v>
      </c>
      <c r="F79" t="str">
        <f>VLOOKUP($B79,'قاعدة البيانات'!$A$1:$Q$60,11)</f>
        <v>محجوز</v>
      </c>
      <c r="G79">
        <f t="shared" si="7"/>
        <v>1</v>
      </c>
      <c r="H79">
        <f t="shared" si="8"/>
        <v>0</v>
      </c>
      <c r="I79">
        <f t="shared" si="9"/>
        <v>0</v>
      </c>
      <c r="J79">
        <f t="shared" si="10"/>
        <v>1</v>
      </c>
      <c r="K79">
        <f t="shared" si="11"/>
        <v>0</v>
      </c>
      <c r="L79">
        <f t="shared" si="12"/>
        <v>0</v>
      </c>
    </row>
    <row r="80" spans="1:12">
      <c r="A80">
        <v>79</v>
      </c>
      <c r="B80">
        <f t="shared" si="13"/>
        <v>20</v>
      </c>
      <c r="C80" t="str">
        <f>VLOOKUP(B80,'قاعدة البيانات'!$A$1:$Q$60,3)</f>
        <v>باللموشي عبد الرزاق</v>
      </c>
      <c r="D80" t="str">
        <f>VLOOKUP($B80,'قاعدة البيانات'!$A$1:$Q$60,12)</f>
        <v>اتجاهات تلاميذ السنة اولى ثانوي نحو مهام مستشار التوجيه المدرسي</v>
      </c>
      <c r="E80" t="str">
        <f>VLOOKUP($B80,'قاعدة البيانات'!$A$1:$Q$60,13)</f>
        <v>إرشاد وتوجيه</v>
      </c>
      <c r="F80" t="str">
        <f>VLOOKUP($B80,'قاعدة البيانات'!$A$1:$Q$60,14)</f>
        <v>محجوز</v>
      </c>
      <c r="G80">
        <f t="shared" si="7"/>
        <v>1</v>
      </c>
      <c r="H80">
        <f t="shared" si="8"/>
        <v>0</v>
      </c>
      <c r="I80">
        <f t="shared" si="9"/>
        <v>0</v>
      </c>
      <c r="J80">
        <f t="shared" si="10"/>
        <v>1</v>
      </c>
      <c r="K80">
        <f t="shared" si="11"/>
        <v>0</v>
      </c>
      <c r="L80">
        <f t="shared" si="12"/>
        <v>0</v>
      </c>
    </row>
    <row r="81" spans="1:12">
      <c r="A81">
        <v>80</v>
      </c>
      <c r="B81">
        <f t="shared" si="13"/>
        <v>20</v>
      </c>
      <c r="C81" t="str">
        <f>VLOOKUP(B81,'قاعدة البيانات'!$A$1:$Q$60,3)</f>
        <v>باللموشي عبد الرزاق</v>
      </c>
      <c r="D81" t="str">
        <f>VLOOKUP($B81,'قاعدة البيانات'!$A$1:$Q$60,15)</f>
        <v>ادوار مستشار التوجيه المدرسي بين القوانين والواقع</v>
      </c>
      <c r="E81" t="str">
        <f>VLOOKUP($B81,'قاعدة البيانات'!$A$1:$Q$60,16)</f>
        <v>إرشاد وتوجيه</v>
      </c>
      <c r="F81" t="str">
        <f>VLOOKUP($B81,'قاعدة البيانات'!$A$1:$Q$60,17)</f>
        <v>محجوز</v>
      </c>
      <c r="G81">
        <f t="shared" si="7"/>
        <v>1</v>
      </c>
      <c r="H81">
        <f t="shared" si="8"/>
        <v>0</v>
      </c>
      <c r="I81">
        <f t="shared" si="9"/>
        <v>0</v>
      </c>
      <c r="J81">
        <f t="shared" si="10"/>
        <v>1</v>
      </c>
      <c r="K81">
        <f t="shared" si="11"/>
        <v>0</v>
      </c>
      <c r="L81">
        <f t="shared" si="12"/>
        <v>0</v>
      </c>
    </row>
    <row r="82" spans="1:12">
      <c r="A82">
        <v>81</v>
      </c>
      <c r="B82">
        <f t="shared" si="13"/>
        <v>21</v>
      </c>
      <c r="C82" t="str">
        <f>VLOOKUP(B82,'قاعدة البيانات'!$A$1:$Q$60,3)</f>
        <v>عبد الوهاب بن موسى</v>
      </c>
      <c r="D82" t="str">
        <f>VLOOKUP($B82,'قاعدة البيانات'!$A$1:$Q$60,6)</f>
        <v>واقع أدوار مستشاري التوجيه المدرسي في الحد من ظاهرة التسرب الدراسي</v>
      </c>
      <c r="E82" t="str">
        <f>VLOOKUP($B82,'قاعدة البيانات'!$A$1:$Q$60,7)</f>
        <v>علم النفس المدرسي</v>
      </c>
      <c r="F82" t="str">
        <f>VLOOKUP($B82,'قاعدة البيانات'!$A$1:$Q$60,8)</f>
        <v>محجوز</v>
      </c>
      <c r="G82">
        <f t="shared" si="7"/>
        <v>1</v>
      </c>
      <c r="H82">
        <f t="shared" si="8"/>
        <v>0</v>
      </c>
      <c r="I82">
        <f t="shared" si="9"/>
        <v>0</v>
      </c>
      <c r="J82">
        <f t="shared" si="10"/>
        <v>0</v>
      </c>
      <c r="K82">
        <f t="shared" si="11"/>
        <v>0</v>
      </c>
      <c r="L82">
        <f t="shared" si="12"/>
        <v>1</v>
      </c>
    </row>
    <row r="83" spans="1:12">
      <c r="A83">
        <v>82</v>
      </c>
      <c r="B83">
        <f t="shared" si="13"/>
        <v>21</v>
      </c>
      <c r="C83" t="str">
        <f>VLOOKUP(B83,'قاعدة البيانات'!$A$1:$Q$60,3)</f>
        <v>عبد الوهاب بن موسى</v>
      </c>
      <c r="D83" t="str">
        <f>VLOOKUP($B83,'قاعدة البيانات'!$A$1:$Q$60,9)</f>
        <v>الألعاب الإلكترونية وعلاقتها بالعنف لدى الأطفال في مرحلة ما قبل التمدرس</v>
      </c>
      <c r="E83" t="str">
        <f>VLOOKUP($B83,'قاعدة البيانات'!$A$1:$Q$60,10)</f>
        <v>علم النفس المدرسي</v>
      </c>
      <c r="F83" t="str">
        <f>VLOOKUP($B83,'قاعدة البيانات'!$A$1:$Q$60,11)</f>
        <v>محجوز</v>
      </c>
      <c r="G83">
        <f t="shared" si="7"/>
        <v>1</v>
      </c>
      <c r="H83">
        <f t="shared" si="8"/>
        <v>0</v>
      </c>
      <c r="I83">
        <f t="shared" si="9"/>
        <v>0</v>
      </c>
      <c r="J83">
        <f t="shared" si="10"/>
        <v>0</v>
      </c>
      <c r="K83">
        <f t="shared" si="11"/>
        <v>0</v>
      </c>
      <c r="L83">
        <f t="shared" si="12"/>
        <v>1</v>
      </c>
    </row>
    <row r="84" spans="1:12">
      <c r="A84">
        <v>83</v>
      </c>
      <c r="B84">
        <f t="shared" si="13"/>
        <v>21</v>
      </c>
      <c r="C84" t="str">
        <f>VLOOKUP(B84,'قاعدة البيانات'!$A$1:$Q$60,3)</f>
        <v>عبد الوهاب بن موسى</v>
      </c>
      <c r="D84">
        <f>VLOOKUP($B84,'قاعدة البيانات'!$A$1:$Q$60,12)</f>
        <v>0</v>
      </c>
      <c r="E84">
        <f>VLOOKUP($B84,'قاعدة البيانات'!$A$1:$Q$60,13)</f>
        <v>0</v>
      </c>
      <c r="F84">
        <f>VLOOKUP($B84,'قاعدة البيانات'!$A$1:$Q$60,14)</f>
        <v>0</v>
      </c>
      <c r="G84">
        <f t="shared" si="7"/>
        <v>0</v>
      </c>
      <c r="H84">
        <f t="shared" si="8"/>
        <v>0</v>
      </c>
      <c r="I84">
        <f t="shared" si="9"/>
        <v>1</v>
      </c>
      <c r="J84">
        <f t="shared" si="10"/>
        <v>0</v>
      </c>
      <c r="K84">
        <f t="shared" si="11"/>
        <v>0</v>
      </c>
      <c r="L84">
        <f t="shared" si="12"/>
        <v>0</v>
      </c>
    </row>
    <row r="85" spans="1:12">
      <c r="A85">
        <v>84</v>
      </c>
      <c r="B85">
        <f t="shared" si="13"/>
        <v>21</v>
      </c>
      <c r="C85" t="str">
        <f>VLOOKUP(B85,'قاعدة البيانات'!$A$1:$Q$60,3)</f>
        <v>عبد الوهاب بن موسى</v>
      </c>
      <c r="D85">
        <f>VLOOKUP($B85,'قاعدة البيانات'!$A$1:$Q$60,15)</f>
        <v>0</v>
      </c>
      <c r="E85">
        <f>VLOOKUP($B85,'قاعدة البيانات'!$A$1:$Q$60,16)</f>
        <v>0</v>
      </c>
      <c r="F85">
        <f>VLOOKUP($B85,'قاعدة البيانات'!$A$1:$Q$60,17)</f>
        <v>0</v>
      </c>
      <c r="G85">
        <f t="shared" si="7"/>
        <v>0</v>
      </c>
      <c r="H85">
        <f t="shared" si="8"/>
        <v>0</v>
      </c>
      <c r="I85">
        <f t="shared" si="9"/>
        <v>1</v>
      </c>
      <c r="J85">
        <f t="shared" si="10"/>
        <v>0</v>
      </c>
      <c r="K85">
        <f t="shared" si="11"/>
        <v>0</v>
      </c>
      <c r="L85">
        <f t="shared" si="12"/>
        <v>0</v>
      </c>
    </row>
    <row r="86" spans="1:12">
      <c r="A86">
        <v>85</v>
      </c>
      <c r="B86">
        <f t="shared" si="13"/>
        <v>22</v>
      </c>
      <c r="C86" t="str">
        <f>VLOOKUP(B86,'قاعدة البيانات'!$A$1:$Q$60,3)</f>
        <v>إسماعيل بن خليفة</v>
      </c>
      <c r="D86" t="str">
        <f>VLOOKUP($B86,'قاعدة البيانات'!$A$1:$Q$60,6)</f>
        <v>فعالية برنامج الـ ABA في خفض أعراض طيف التوحد</v>
      </c>
      <c r="E86" t="str">
        <f>VLOOKUP($B86,'قاعدة البيانات'!$A$1:$Q$60,7)</f>
        <v>تربية خاصة وتعليم مكيف</v>
      </c>
      <c r="F86" t="str">
        <f>VLOOKUP($B86,'قاعدة البيانات'!$A$1:$Q$60,8)</f>
        <v>غير محجوز</v>
      </c>
      <c r="G86">
        <f t="shared" si="7"/>
        <v>0</v>
      </c>
      <c r="H86">
        <f t="shared" si="8"/>
        <v>1</v>
      </c>
      <c r="I86">
        <f t="shared" si="9"/>
        <v>0</v>
      </c>
      <c r="J86">
        <f t="shared" si="10"/>
        <v>0</v>
      </c>
      <c r="K86">
        <f t="shared" si="11"/>
        <v>1</v>
      </c>
      <c r="L86">
        <f t="shared" si="12"/>
        <v>0</v>
      </c>
    </row>
    <row r="87" spans="1:12">
      <c r="A87">
        <v>86</v>
      </c>
      <c r="B87">
        <f t="shared" si="13"/>
        <v>22</v>
      </c>
      <c r="C87" t="str">
        <f>VLOOKUP(B87,'قاعدة البيانات'!$A$1:$Q$60,3)</f>
        <v>إسماعيل بن خليفة</v>
      </c>
      <c r="D87" t="str">
        <f>VLOOKUP($B87,'قاعدة البيانات'!$A$1:$Q$60,9)</f>
        <v>الذكاءات المتعددة لدى ذوي صعوبات التعلم و العاديين</v>
      </c>
      <c r="E87" t="str">
        <f>VLOOKUP($B87,'قاعدة البيانات'!$A$1:$Q$60,10)</f>
        <v>تربية خاصة وتعليم مكيف</v>
      </c>
      <c r="F87" t="str">
        <f>VLOOKUP($B87,'قاعدة البيانات'!$A$1:$Q$60,11)</f>
        <v>غير محجوز</v>
      </c>
      <c r="G87">
        <f t="shared" si="7"/>
        <v>0</v>
      </c>
      <c r="H87">
        <f t="shared" si="8"/>
        <v>1</v>
      </c>
      <c r="I87">
        <f t="shared" si="9"/>
        <v>0</v>
      </c>
      <c r="J87">
        <f t="shared" si="10"/>
        <v>0</v>
      </c>
      <c r="K87">
        <f t="shared" si="11"/>
        <v>1</v>
      </c>
      <c r="L87">
        <f t="shared" si="12"/>
        <v>0</v>
      </c>
    </row>
    <row r="88" spans="1:12">
      <c r="A88">
        <v>87</v>
      </c>
      <c r="B88">
        <f t="shared" si="13"/>
        <v>22</v>
      </c>
      <c r="C88" t="str">
        <f>VLOOKUP(B88,'قاعدة البيانات'!$A$1:$Q$60,3)</f>
        <v>إسماعيل بن خليفة</v>
      </c>
      <c r="D88" t="str">
        <f>VLOOKUP($B88,'قاعدة البيانات'!$A$1:$Q$60,12)</f>
        <v>اجهاد الشفقة عند مستشاري الارشاد و التوجيه المدرسي و المهني</v>
      </c>
      <c r="E88" t="str">
        <f>VLOOKUP($B88,'قاعدة البيانات'!$A$1:$Q$60,13)</f>
        <v>إرشاد وتوجيه</v>
      </c>
      <c r="F88" t="str">
        <f>VLOOKUP($B88,'قاعدة البيانات'!$A$1:$Q$60,14)</f>
        <v>غير محجوز</v>
      </c>
      <c r="G88">
        <f t="shared" si="7"/>
        <v>0</v>
      </c>
      <c r="H88">
        <f t="shared" si="8"/>
        <v>1</v>
      </c>
      <c r="I88">
        <f t="shared" si="9"/>
        <v>0</v>
      </c>
      <c r="J88">
        <f t="shared" si="10"/>
        <v>1</v>
      </c>
      <c r="K88">
        <f t="shared" si="11"/>
        <v>0</v>
      </c>
      <c r="L88">
        <f t="shared" si="12"/>
        <v>0</v>
      </c>
    </row>
    <row r="89" spans="1:12">
      <c r="A89">
        <v>88</v>
      </c>
      <c r="B89">
        <f t="shared" si="13"/>
        <v>22</v>
      </c>
      <c r="C89" t="str">
        <f>VLOOKUP(B89,'قاعدة البيانات'!$A$1:$Q$60,3)</f>
        <v>إسماعيل بن خليفة</v>
      </c>
      <c r="D89">
        <f>VLOOKUP($B89,'قاعدة البيانات'!$A$1:$Q$60,15)</f>
        <v>0</v>
      </c>
      <c r="E89">
        <f>VLOOKUP($B89,'قاعدة البيانات'!$A$1:$Q$60,16)</f>
        <v>0</v>
      </c>
      <c r="F89">
        <f>VLOOKUP($B89,'قاعدة البيانات'!$A$1:$Q$60,17)</f>
        <v>0</v>
      </c>
      <c r="G89">
        <f t="shared" si="7"/>
        <v>0</v>
      </c>
      <c r="H89">
        <f t="shared" si="8"/>
        <v>0</v>
      </c>
      <c r="I89">
        <f t="shared" si="9"/>
        <v>1</v>
      </c>
      <c r="J89">
        <f t="shared" si="10"/>
        <v>0</v>
      </c>
      <c r="K89">
        <f t="shared" si="11"/>
        <v>0</v>
      </c>
      <c r="L89">
        <f t="shared" si="12"/>
        <v>0</v>
      </c>
    </row>
    <row r="90" spans="1:12">
      <c r="A90">
        <v>89</v>
      </c>
      <c r="B90">
        <f t="shared" si="13"/>
        <v>23</v>
      </c>
      <c r="C90" t="str">
        <f>VLOOKUP(B90,'قاعدة البيانات'!$A$1:$Q$60,3)</f>
        <v>عبد الحميد عطاالله</v>
      </c>
      <c r="D90" t="str">
        <f>VLOOKUP($B90,'قاعدة البيانات'!$A$1:$Q$60,6)</f>
        <v>دور التعليم الإلكتروني في تحسين مستوى التدريس من وجهة نظر أساتذة التعليم الثانوي</v>
      </c>
      <c r="E90" t="str">
        <f>VLOOKUP($B90,'قاعدة البيانات'!$A$1:$Q$60,7)</f>
        <v>علم النفس المدرسي</v>
      </c>
      <c r="F90" t="str">
        <f>VLOOKUP($B90,'قاعدة البيانات'!$A$1:$Q$60,8)</f>
        <v>محجوز</v>
      </c>
      <c r="G90">
        <f t="shared" si="7"/>
        <v>1</v>
      </c>
      <c r="H90">
        <f t="shared" si="8"/>
        <v>0</v>
      </c>
      <c r="I90">
        <f t="shared" si="9"/>
        <v>0</v>
      </c>
      <c r="J90">
        <f t="shared" si="10"/>
        <v>0</v>
      </c>
      <c r="K90">
        <f t="shared" si="11"/>
        <v>0</v>
      </c>
      <c r="L90">
        <f t="shared" si="12"/>
        <v>1</v>
      </c>
    </row>
    <row r="91" spans="1:12">
      <c r="A91">
        <v>90</v>
      </c>
      <c r="B91">
        <f t="shared" si="13"/>
        <v>23</v>
      </c>
      <c r="C91" t="str">
        <f>VLOOKUP(B91,'قاعدة البيانات'!$A$1:$Q$60,3)</f>
        <v>عبد الحميد عطاالله</v>
      </c>
      <c r="D91" t="str">
        <f>VLOOKUP($B91,'قاعدة البيانات'!$A$1:$Q$60,9)</f>
        <v>أهمية الإعلام المدرسي في بناء المشروع الشخصي للتلميذ</v>
      </c>
      <c r="E91" t="str">
        <f>VLOOKUP($B91,'قاعدة البيانات'!$A$1:$Q$60,10)</f>
        <v>علم النفس المدرسي</v>
      </c>
      <c r="F91" t="str">
        <f>VLOOKUP($B91,'قاعدة البيانات'!$A$1:$Q$60,11)</f>
        <v>محجوز</v>
      </c>
      <c r="G91">
        <f t="shared" si="7"/>
        <v>1</v>
      </c>
      <c r="H91">
        <f t="shared" si="8"/>
        <v>0</v>
      </c>
      <c r="I91">
        <f t="shared" si="9"/>
        <v>0</v>
      </c>
      <c r="J91">
        <f t="shared" si="10"/>
        <v>0</v>
      </c>
      <c r="K91">
        <f t="shared" si="11"/>
        <v>0</v>
      </c>
      <c r="L91">
        <f t="shared" si="12"/>
        <v>1</v>
      </c>
    </row>
    <row r="92" spans="1:12">
      <c r="A92">
        <v>91</v>
      </c>
      <c r="B92">
        <f t="shared" si="13"/>
        <v>23</v>
      </c>
      <c r="C92" t="str">
        <f>VLOOKUP(B92,'قاعدة البيانات'!$A$1:$Q$60,3)</f>
        <v>عبد الحميد عطاالله</v>
      </c>
      <c r="D92" t="str">
        <f>VLOOKUP($B92,'قاعدة البيانات'!$A$1:$Q$60,12)</f>
        <v>مهارات التفكير الإبداعي المتضمنة في دروس المطالعة الموجهة للسنة الخامسة ابتدائي</v>
      </c>
      <c r="E92" t="str">
        <f>VLOOKUP($B92,'قاعدة البيانات'!$A$1:$Q$60,13)</f>
        <v>علم النفس المدرسي</v>
      </c>
      <c r="F92" t="str">
        <f>VLOOKUP($B92,'قاعدة البيانات'!$A$1:$Q$60,14)</f>
        <v>غير محجوز</v>
      </c>
      <c r="G92">
        <f t="shared" si="7"/>
        <v>0</v>
      </c>
      <c r="H92">
        <f t="shared" si="8"/>
        <v>1</v>
      </c>
      <c r="I92">
        <f t="shared" si="9"/>
        <v>0</v>
      </c>
      <c r="J92">
        <f t="shared" si="10"/>
        <v>0</v>
      </c>
      <c r="K92">
        <f t="shared" si="11"/>
        <v>0</v>
      </c>
      <c r="L92">
        <f t="shared" si="12"/>
        <v>1</v>
      </c>
    </row>
    <row r="93" spans="1:12">
      <c r="A93">
        <v>92</v>
      </c>
      <c r="B93">
        <f t="shared" si="13"/>
        <v>23</v>
      </c>
      <c r="C93" t="str">
        <f>VLOOKUP(B93,'قاعدة البيانات'!$A$1:$Q$60,3)</f>
        <v>عبد الحميد عطاالله</v>
      </c>
      <c r="D93" t="str">
        <f>VLOOKUP($B93,'قاعدة البيانات'!$A$1:$Q$60,15)</f>
        <v>أنماط التنشئة الأسرية وأثرها على تقدير الذات لدى المراهق المتمدرس</v>
      </c>
      <c r="E93" t="str">
        <f>VLOOKUP($B93,'قاعدة البيانات'!$A$1:$Q$60,16)</f>
        <v>علم النفس المدرسي</v>
      </c>
      <c r="F93" t="str">
        <f>VLOOKUP($B93,'قاعدة البيانات'!$A$1:$Q$60,17)</f>
        <v>غير محجوز</v>
      </c>
      <c r="G93">
        <f t="shared" si="7"/>
        <v>0</v>
      </c>
      <c r="H93">
        <f t="shared" si="8"/>
        <v>1</v>
      </c>
      <c r="I93">
        <f t="shared" si="9"/>
        <v>0</v>
      </c>
      <c r="J93">
        <f t="shared" si="10"/>
        <v>0</v>
      </c>
      <c r="K93">
        <f t="shared" si="11"/>
        <v>0</v>
      </c>
      <c r="L93">
        <f t="shared" si="12"/>
        <v>1</v>
      </c>
    </row>
    <row r="94" spans="1:12">
      <c r="A94">
        <v>93</v>
      </c>
      <c r="B94">
        <f t="shared" si="13"/>
        <v>24</v>
      </c>
      <c r="C94" t="str">
        <f>VLOOKUP(B94,'قاعدة البيانات'!$A$1:$Q$60,3)</f>
        <v>دبار حنان</v>
      </c>
      <c r="D94" t="str">
        <f>VLOOKUP($B94,'قاعدة البيانات'!$A$1:$Q$60,6)</f>
        <v>الارشاد النفسي المدرسي وعلاقته بمستوى مهارات التعلم والاستذكار لدى طلاب المرحلة الابتدائية</v>
      </c>
      <c r="E94" t="str">
        <f>VLOOKUP($B94,'قاعدة البيانات'!$A$1:$Q$60,7)</f>
        <v>إرشاد وتوجيه</v>
      </c>
      <c r="F94" t="str">
        <f>VLOOKUP($B94,'قاعدة البيانات'!$A$1:$Q$60,8)</f>
        <v>محجوز</v>
      </c>
      <c r="G94">
        <f t="shared" si="7"/>
        <v>1</v>
      </c>
      <c r="H94">
        <f t="shared" si="8"/>
        <v>0</v>
      </c>
      <c r="I94">
        <f t="shared" si="9"/>
        <v>0</v>
      </c>
      <c r="J94">
        <f t="shared" si="10"/>
        <v>1</v>
      </c>
      <c r="K94">
        <f t="shared" si="11"/>
        <v>0</v>
      </c>
      <c r="L94">
        <f t="shared" si="12"/>
        <v>0</v>
      </c>
    </row>
    <row r="95" spans="1:12">
      <c r="A95">
        <v>94</v>
      </c>
      <c r="B95">
        <f t="shared" si="13"/>
        <v>24</v>
      </c>
      <c r="C95" t="str">
        <f>VLOOKUP(B95,'قاعدة البيانات'!$A$1:$Q$60,3)</f>
        <v>دبار حنان</v>
      </c>
      <c r="D95" t="str">
        <f>VLOOKUP($B95,'قاعدة البيانات'!$A$1:$Q$60,9)</f>
        <v>اللعب ودوره في تنمية المهارات اللغوية لدى اطفال الروضة من وجهة نظر المربيات</v>
      </c>
      <c r="E95" t="str">
        <f>VLOOKUP($B95,'قاعدة البيانات'!$A$1:$Q$60,10)</f>
        <v>إرشاد وتوجيه</v>
      </c>
      <c r="F95" t="str">
        <f>VLOOKUP($B95,'قاعدة البيانات'!$A$1:$Q$60,11)</f>
        <v>محجوز</v>
      </c>
      <c r="G95">
        <f t="shared" si="7"/>
        <v>1</v>
      </c>
      <c r="H95">
        <f t="shared" si="8"/>
        <v>0</v>
      </c>
      <c r="I95">
        <f t="shared" si="9"/>
        <v>0</v>
      </c>
      <c r="J95">
        <f t="shared" si="10"/>
        <v>1</v>
      </c>
      <c r="K95">
        <f t="shared" si="11"/>
        <v>0</v>
      </c>
      <c r="L95">
        <f t="shared" si="12"/>
        <v>0</v>
      </c>
    </row>
    <row r="96" spans="1:12">
      <c r="A96">
        <v>95</v>
      </c>
      <c r="B96">
        <f t="shared" si="13"/>
        <v>24</v>
      </c>
      <c r="C96" t="str">
        <f>VLOOKUP(B96,'قاعدة البيانات'!$A$1:$Q$60,3)</f>
        <v>دبار حنان</v>
      </c>
      <c r="D96">
        <f>VLOOKUP($B96,'قاعدة البيانات'!$A$1:$Q$60,12)</f>
        <v>0</v>
      </c>
      <c r="E96">
        <f>VLOOKUP($B96,'قاعدة البيانات'!$A$1:$Q$60,13)</f>
        <v>0</v>
      </c>
      <c r="F96">
        <f>VLOOKUP($B96,'قاعدة البيانات'!$A$1:$Q$60,14)</f>
        <v>0</v>
      </c>
      <c r="G96">
        <f t="shared" si="7"/>
        <v>0</v>
      </c>
      <c r="H96">
        <f t="shared" si="8"/>
        <v>0</v>
      </c>
      <c r="I96">
        <f t="shared" si="9"/>
        <v>1</v>
      </c>
      <c r="J96">
        <f t="shared" si="10"/>
        <v>0</v>
      </c>
      <c r="K96">
        <f t="shared" si="11"/>
        <v>0</v>
      </c>
      <c r="L96">
        <f t="shared" si="12"/>
        <v>0</v>
      </c>
    </row>
    <row r="97" spans="1:12">
      <c r="A97">
        <v>96</v>
      </c>
      <c r="B97">
        <f t="shared" si="13"/>
        <v>24</v>
      </c>
      <c r="C97" t="str">
        <f>VLOOKUP(B97,'قاعدة البيانات'!$A$1:$Q$60,3)</f>
        <v>دبار حنان</v>
      </c>
      <c r="D97">
        <f>VLOOKUP($B97,'قاعدة البيانات'!$A$1:$Q$60,15)</f>
        <v>0</v>
      </c>
      <c r="E97">
        <f>VLOOKUP($B97,'قاعدة البيانات'!$A$1:$Q$60,16)</f>
        <v>0</v>
      </c>
      <c r="F97">
        <f>VLOOKUP($B97,'قاعدة البيانات'!$A$1:$Q$60,17)</f>
        <v>0</v>
      </c>
      <c r="G97">
        <f t="shared" si="7"/>
        <v>0</v>
      </c>
      <c r="H97">
        <f t="shared" si="8"/>
        <v>0</v>
      </c>
      <c r="I97">
        <f t="shared" si="9"/>
        <v>1</v>
      </c>
      <c r="J97">
        <f t="shared" si="10"/>
        <v>0</v>
      </c>
      <c r="K97">
        <f t="shared" si="11"/>
        <v>0</v>
      </c>
      <c r="L97">
        <f t="shared" si="12"/>
        <v>0</v>
      </c>
    </row>
    <row r="98" spans="1:12">
      <c r="A98">
        <v>97</v>
      </c>
      <c r="B98">
        <f t="shared" si="13"/>
        <v>25</v>
      </c>
      <c r="C98" t="str">
        <f>VLOOKUP(B98,'قاعدة البيانات'!$A$1:$Q$60,3)</f>
        <v>خليفة زواري أحمد</v>
      </c>
      <c r="D98" t="str">
        <f>VLOOKUP($B98,'قاعدة البيانات'!$A$1:$Q$60,6)</f>
        <v>علاقة الرضا عن التوجيه المدرسي والدافعية للتعلم بالخوف من الفشل المدرسي كمؤشر للتسرب المدرسي لدى تلاميذ السنة الأولى الثانوي جذع مشترك علوم وتكنولوجيا وآداب وفلسفة.</v>
      </c>
      <c r="E98" t="str">
        <f>VLOOKUP($B98,'قاعدة البيانات'!$A$1:$Q$60,7)</f>
        <v>علم النفس المدرسي</v>
      </c>
      <c r="F98" t="str">
        <f>VLOOKUP($B98,'قاعدة البيانات'!$A$1:$Q$60,8)</f>
        <v>محجوز</v>
      </c>
      <c r="G98">
        <f t="shared" si="7"/>
        <v>1</v>
      </c>
      <c r="H98">
        <f t="shared" si="8"/>
        <v>0</v>
      </c>
      <c r="I98">
        <f t="shared" si="9"/>
        <v>0</v>
      </c>
      <c r="J98">
        <f t="shared" si="10"/>
        <v>0</v>
      </c>
      <c r="K98">
        <f t="shared" si="11"/>
        <v>0</v>
      </c>
      <c r="L98">
        <f t="shared" si="12"/>
        <v>1</v>
      </c>
    </row>
    <row r="99" spans="1:12">
      <c r="A99">
        <v>98</v>
      </c>
      <c r="B99">
        <f t="shared" si="13"/>
        <v>25</v>
      </c>
      <c r="C99" t="str">
        <f>VLOOKUP(B99,'قاعدة البيانات'!$A$1:$Q$60,3)</f>
        <v>خليفة زواري أحمد</v>
      </c>
      <c r="D99" t="str">
        <f>VLOOKUP($B99,'قاعدة البيانات'!$A$1:$Q$60,9)</f>
        <v>علاقة الحرمان العاطفي بالسلوك العدواني لدى تلاميذ المرحلة الابتدائية.</v>
      </c>
      <c r="E99" t="str">
        <f>VLOOKUP($B99,'قاعدة البيانات'!$A$1:$Q$60,10)</f>
        <v>علم النفس المدرسي</v>
      </c>
      <c r="F99" t="str">
        <f>VLOOKUP($B99,'قاعدة البيانات'!$A$1:$Q$60,11)</f>
        <v>محجوز</v>
      </c>
      <c r="G99">
        <f t="shared" si="7"/>
        <v>1</v>
      </c>
      <c r="H99">
        <f t="shared" si="8"/>
        <v>0</v>
      </c>
      <c r="I99">
        <f t="shared" si="9"/>
        <v>0</v>
      </c>
      <c r="J99">
        <f t="shared" si="10"/>
        <v>0</v>
      </c>
      <c r="K99">
        <f t="shared" si="11"/>
        <v>0</v>
      </c>
      <c r="L99">
        <f t="shared" si="12"/>
        <v>1</v>
      </c>
    </row>
    <row r="100" spans="1:12">
      <c r="A100">
        <v>99</v>
      </c>
      <c r="B100">
        <f t="shared" si="13"/>
        <v>25</v>
      </c>
      <c r="C100" t="str">
        <f>VLOOKUP(B100,'قاعدة البيانات'!$A$1:$Q$60,3)</f>
        <v>خليفة زواري أحمد</v>
      </c>
      <c r="D100" t="str">
        <f>VLOOKUP($B100,'قاعدة البيانات'!$A$1:$Q$60,12)</f>
        <v>قلق الامتحان وأثره على الرسوب المدرسي في شهادة التعليم المتوسط.</v>
      </c>
      <c r="E100" t="str">
        <f>VLOOKUP($B100,'قاعدة البيانات'!$A$1:$Q$60,13)</f>
        <v>علم النفس المدرسي</v>
      </c>
      <c r="F100" t="str">
        <f>VLOOKUP($B100,'قاعدة البيانات'!$A$1:$Q$60,14)</f>
        <v>محجوز</v>
      </c>
      <c r="G100">
        <f t="shared" si="7"/>
        <v>1</v>
      </c>
      <c r="H100">
        <f t="shared" si="8"/>
        <v>0</v>
      </c>
      <c r="I100">
        <f t="shared" si="9"/>
        <v>0</v>
      </c>
      <c r="J100">
        <f t="shared" si="10"/>
        <v>0</v>
      </c>
      <c r="K100">
        <f t="shared" si="11"/>
        <v>0</v>
      </c>
      <c r="L100">
        <f t="shared" si="12"/>
        <v>1</v>
      </c>
    </row>
    <row r="101" spans="1:12">
      <c r="A101">
        <v>100</v>
      </c>
      <c r="B101">
        <f t="shared" si="13"/>
        <v>25</v>
      </c>
      <c r="C101" t="str">
        <f>VLOOKUP(B101,'قاعدة البيانات'!$A$1:$Q$60,3)</f>
        <v>خليفة زواري أحمد</v>
      </c>
      <c r="D101" t="str">
        <f>VLOOKUP($B101,'قاعدة البيانات'!$A$1:$Q$60,15)</f>
        <v>علاقة التكيف المدرسي بمفهوم الذات للمقدرة الأكاديمية لدى المعاقين بصرياً المتمدرسين.</v>
      </c>
      <c r="E101" t="str">
        <f>VLOOKUP($B101,'قاعدة البيانات'!$A$1:$Q$60,16)</f>
        <v>تربية خاصة وتعليم مكيف</v>
      </c>
      <c r="F101" t="str">
        <f>VLOOKUP($B101,'قاعدة البيانات'!$A$1:$Q$60,17)</f>
        <v>محجوز</v>
      </c>
      <c r="G101">
        <f t="shared" si="7"/>
        <v>1</v>
      </c>
      <c r="H101">
        <f t="shared" si="8"/>
        <v>0</v>
      </c>
      <c r="I101">
        <f t="shared" si="9"/>
        <v>0</v>
      </c>
      <c r="J101">
        <f t="shared" si="10"/>
        <v>0</v>
      </c>
      <c r="K101">
        <f t="shared" si="11"/>
        <v>1</v>
      </c>
      <c r="L101">
        <f t="shared" si="12"/>
        <v>0</v>
      </c>
    </row>
    <row r="102" spans="1:12">
      <c r="A102">
        <v>101</v>
      </c>
      <c r="B102">
        <f t="shared" si="13"/>
        <v>26</v>
      </c>
      <c r="C102" t="str">
        <f>VLOOKUP(B102,'قاعدة البيانات'!$A$1:$Q$60,3)</f>
        <v>سلاف مشري</v>
      </c>
      <c r="D102" t="str">
        <f>VLOOKUP($B102,'قاعدة البيانات'!$A$1:$Q$60,6)</f>
        <v>القدرة على اتخاذ قرار دراسي لدى تلاميذ السنة الرابعة متوسط المتفوقين دراسيا في ظل التوجيه المدرسي على ضوء بعض المتغيرات</v>
      </c>
      <c r="E102" t="str">
        <f>VLOOKUP($B102,'قاعدة البيانات'!$A$1:$Q$60,7)</f>
        <v>علم النفس المدرسي</v>
      </c>
      <c r="F102" t="str">
        <f>VLOOKUP($B102,'قاعدة البيانات'!$A$1:$Q$60,8)</f>
        <v>محجوز</v>
      </c>
      <c r="G102">
        <f t="shared" si="7"/>
        <v>1</v>
      </c>
      <c r="H102">
        <f t="shared" si="8"/>
        <v>0</v>
      </c>
      <c r="I102">
        <f t="shared" si="9"/>
        <v>0</v>
      </c>
      <c r="J102">
        <f t="shared" si="10"/>
        <v>0</v>
      </c>
      <c r="K102">
        <f t="shared" si="11"/>
        <v>0</v>
      </c>
      <c r="L102">
        <f t="shared" si="12"/>
        <v>1</v>
      </c>
    </row>
    <row r="103" spans="1:12">
      <c r="A103">
        <v>102</v>
      </c>
      <c r="B103">
        <f t="shared" si="13"/>
        <v>26</v>
      </c>
      <c r="C103" t="str">
        <f>VLOOKUP(B103,'قاعدة البيانات'!$A$1:$Q$60,3)</f>
        <v>سلاف مشري</v>
      </c>
      <c r="D103" t="str">
        <f>VLOOKUP($B103,'قاعدة البيانات'!$A$1:$Q$60,9)</f>
        <v>مدى تمكن مستشاري الإرشاد والتوجيه المدرسي والمهني من مهارات إرشاد الأزمات على ضوء بعض المتغيرات</v>
      </c>
      <c r="E103" t="str">
        <f>VLOOKUP($B103,'قاعدة البيانات'!$A$1:$Q$60,10)</f>
        <v>إرشاد وتوجيه</v>
      </c>
      <c r="F103" t="str">
        <f>VLOOKUP($B103,'قاعدة البيانات'!$A$1:$Q$60,11)</f>
        <v>محجوز</v>
      </c>
      <c r="G103">
        <f t="shared" si="7"/>
        <v>1</v>
      </c>
      <c r="H103">
        <f t="shared" si="8"/>
        <v>0</v>
      </c>
      <c r="I103">
        <f t="shared" si="9"/>
        <v>0</v>
      </c>
      <c r="J103">
        <f t="shared" si="10"/>
        <v>1</v>
      </c>
      <c r="K103">
        <f t="shared" si="11"/>
        <v>0</v>
      </c>
      <c r="L103">
        <f t="shared" si="12"/>
        <v>0</v>
      </c>
    </row>
    <row r="104" spans="1:12">
      <c r="A104">
        <v>103</v>
      </c>
      <c r="B104">
        <f t="shared" si="13"/>
        <v>26</v>
      </c>
      <c r="C104" t="str">
        <f>VLOOKUP(B104,'قاعدة البيانات'!$A$1:$Q$60,3)</f>
        <v>سلاف مشري</v>
      </c>
      <c r="D104" t="str">
        <f>VLOOKUP($B104,'قاعدة البيانات'!$A$1:$Q$60,12)</f>
        <v>مدى تمكن طلبة علم النفس وعلوم التربية المقبلين على التخرج من المهارات الإرشادية اللازمة لوقت الأزمات</v>
      </c>
      <c r="E104" t="str">
        <f>VLOOKUP($B104,'قاعدة البيانات'!$A$1:$Q$60,13)</f>
        <v>علم النفس المدرسي</v>
      </c>
      <c r="F104" t="str">
        <f>VLOOKUP($B104,'قاعدة البيانات'!$A$1:$Q$60,14)</f>
        <v>محجوز</v>
      </c>
      <c r="G104">
        <f t="shared" si="7"/>
        <v>1</v>
      </c>
      <c r="H104">
        <f t="shared" si="8"/>
        <v>0</v>
      </c>
      <c r="I104">
        <f t="shared" si="9"/>
        <v>0</v>
      </c>
      <c r="J104">
        <f t="shared" si="10"/>
        <v>0</v>
      </c>
      <c r="K104">
        <f t="shared" si="11"/>
        <v>0</v>
      </c>
      <c r="L104">
        <f t="shared" si="12"/>
        <v>1</v>
      </c>
    </row>
    <row r="105" spans="1:12">
      <c r="A105">
        <v>104</v>
      </c>
      <c r="B105">
        <f t="shared" si="13"/>
        <v>26</v>
      </c>
      <c r="C105" t="str">
        <f>VLOOKUP(B105,'قاعدة البيانات'!$A$1:$Q$60,3)</f>
        <v>سلاف مشري</v>
      </c>
      <c r="D105">
        <f>VLOOKUP($B105,'قاعدة البيانات'!$A$1:$Q$60,15)</f>
        <v>0</v>
      </c>
      <c r="E105">
        <f>VLOOKUP($B105,'قاعدة البيانات'!$A$1:$Q$60,16)</f>
        <v>0</v>
      </c>
      <c r="F105">
        <f>VLOOKUP($B105,'قاعدة البيانات'!$A$1:$Q$60,17)</f>
        <v>0</v>
      </c>
      <c r="G105">
        <f t="shared" si="7"/>
        <v>0</v>
      </c>
      <c r="H105">
        <f t="shared" si="8"/>
        <v>0</v>
      </c>
      <c r="I105">
        <f t="shared" si="9"/>
        <v>1</v>
      </c>
      <c r="J105">
        <f t="shared" si="10"/>
        <v>0</v>
      </c>
      <c r="K105">
        <f t="shared" si="11"/>
        <v>0</v>
      </c>
      <c r="L105">
        <f t="shared" si="12"/>
        <v>0</v>
      </c>
    </row>
    <row r="106" spans="1:12">
      <c r="A106">
        <v>105</v>
      </c>
      <c r="B106">
        <f t="shared" si="13"/>
        <v>27</v>
      </c>
      <c r="C106" t="str">
        <f>VLOOKUP(B106,'قاعدة البيانات'!$A$1:$Q$60,3)</f>
        <v>لعيس إسماعيل</v>
      </c>
      <c r="D106" t="str">
        <f>VLOOKUP($B106,'قاعدة البيانات'!$A$1:$Q$60,6)</f>
        <v>علاقة بعض العوامل اللغوية الشفهية باضطرب تعلم القراءة لدى تلاميذ المرحلة الأولى من التعليم الابتدائى</v>
      </c>
      <c r="E106" t="str">
        <f>VLOOKUP($B106,'قاعدة البيانات'!$A$1:$Q$60,7)</f>
        <v>تربية خاصة وتعليم مكيف</v>
      </c>
      <c r="F106" t="str">
        <f>VLOOKUP($B106,'قاعدة البيانات'!$A$1:$Q$60,8)</f>
        <v>محجوز</v>
      </c>
      <c r="G106">
        <f t="shared" si="7"/>
        <v>1</v>
      </c>
      <c r="H106">
        <f t="shared" si="8"/>
        <v>0</v>
      </c>
      <c r="I106">
        <f t="shared" si="9"/>
        <v>0</v>
      </c>
      <c r="J106">
        <f t="shared" si="10"/>
        <v>0</v>
      </c>
      <c r="K106">
        <f t="shared" si="11"/>
        <v>1</v>
      </c>
      <c r="L106">
        <f t="shared" si="12"/>
        <v>0</v>
      </c>
    </row>
    <row r="107" spans="1:12">
      <c r="A107">
        <v>106</v>
      </c>
      <c r="B107">
        <f t="shared" si="13"/>
        <v>27</v>
      </c>
      <c r="C107" t="str">
        <f>VLOOKUP(B107,'قاعدة البيانات'!$A$1:$Q$60,3)</f>
        <v>لعيس إسماعيل</v>
      </c>
      <c r="D107" t="str">
        <f>VLOOKUP($B107,'قاعدة البيانات'!$A$1:$Q$60,9)</f>
        <v>علاقة القدرة على سرعة الاسترجاع اللفظي بالأداء في القراءة لدى تلاميذ السنة 3 ابتدائي</v>
      </c>
      <c r="E107" t="str">
        <f>VLOOKUP($B107,'قاعدة البيانات'!$A$1:$Q$60,10)</f>
        <v>علم النفس المدرسي</v>
      </c>
      <c r="F107" t="str">
        <f>VLOOKUP($B107,'قاعدة البيانات'!$A$1:$Q$60,11)</f>
        <v>محجوز</v>
      </c>
      <c r="G107">
        <f t="shared" si="7"/>
        <v>1</v>
      </c>
      <c r="H107">
        <f t="shared" si="8"/>
        <v>0</v>
      </c>
      <c r="I107">
        <f t="shared" si="9"/>
        <v>0</v>
      </c>
      <c r="J107">
        <f t="shared" si="10"/>
        <v>0</v>
      </c>
      <c r="K107">
        <f t="shared" si="11"/>
        <v>0</v>
      </c>
      <c r="L107">
        <f t="shared" si="12"/>
        <v>1</v>
      </c>
    </row>
    <row r="108" spans="1:12">
      <c r="A108">
        <v>107</v>
      </c>
      <c r="B108">
        <f t="shared" si="13"/>
        <v>27</v>
      </c>
      <c r="C108" t="str">
        <f>VLOOKUP(B108,'قاعدة البيانات'!$A$1:$Q$60,3)</f>
        <v>لعيس إسماعيل</v>
      </c>
      <c r="D108" t="str">
        <f>VLOOKUP($B108,'قاعدة البيانات'!$A$1:$Q$60,12)</f>
        <v>علاقة القدرة على التمثيل الخطي باضطراب تعلم الكتابة لدى التلاميذ في المرحلة الابتدائية</v>
      </c>
      <c r="E108" t="str">
        <f>VLOOKUP($B108,'قاعدة البيانات'!$A$1:$Q$60,13)</f>
        <v>تربية خاصة وتعليم مكيف</v>
      </c>
      <c r="F108" t="str">
        <f>VLOOKUP($B108,'قاعدة البيانات'!$A$1:$Q$60,14)</f>
        <v>محجوز</v>
      </c>
      <c r="G108">
        <f t="shared" si="7"/>
        <v>1</v>
      </c>
      <c r="H108">
        <f t="shared" si="8"/>
        <v>0</v>
      </c>
      <c r="I108">
        <f t="shared" si="9"/>
        <v>0</v>
      </c>
      <c r="J108">
        <f t="shared" si="10"/>
        <v>0</v>
      </c>
      <c r="K108">
        <f t="shared" si="11"/>
        <v>1</v>
      </c>
      <c r="L108">
        <f t="shared" si="12"/>
        <v>0</v>
      </c>
    </row>
    <row r="109" spans="1:12">
      <c r="A109">
        <v>108</v>
      </c>
      <c r="B109">
        <f t="shared" si="13"/>
        <v>27</v>
      </c>
      <c r="C109" t="str">
        <f>VLOOKUP(B109,'قاعدة البيانات'!$A$1:$Q$60,3)</f>
        <v>لعيس إسماعيل</v>
      </c>
      <c r="D109" t="str">
        <f>VLOOKUP($B109,'قاعدة البيانات'!$A$1:$Q$60,15)</f>
        <v>التثبيط المعرفي وعلاقته بالاداء القرائي لدى تلاميذ عسيري القراءة متمدرسين في السنة ال3 ابتدائي</v>
      </c>
      <c r="E109" t="str">
        <f>VLOOKUP($B109,'قاعدة البيانات'!$A$1:$Q$60,16)</f>
        <v>تربية خاصة وتعليم مكيف</v>
      </c>
      <c r="F109" t="str">
        <f>VLOOKUP($B109,'قاعدة البيانات'!$A$1:$Q$60,17)</f>
        <v>محجوز</v>
      </c>
      <c r="G109">
        <f t="shared" si="7"/>
        <v>1</v>
      </c>
      <c r="H109">
        <f t="shared" si="8"/>
        <v>0</v>
      </c>
      <c r="I109">
        <f t="shared" si="9"/>
        <v>0</v>
      </c>
      <c r="J109">
        <f t="shared" si="10"/>
        <v>0</v>
      </c>
      <c r="K109">
        <f t="shared" si="11"/>
        <v>1</v>
      </c>
      <c r="L109">
        <f t="shared" si="12"/>
        <v>0</v>
      </c>
    </row>
    <row r="110" spans="1:12">
      <c r="A110">
        <v>109</v>
      </c>
      <c r="B110">
        <f t="shared" si="13"/>
        <v>28</v>
      </c>
      <c r="C110" t="str">
        <f>VLOOKUP(B110,'قاعدة البيانات'!$A$1:$Q$60,3)</f>
        <v>بنين ابتسام</v>
      </c>
      <c r="D110" t="str">
        <f>VLOOKUP($B110,'قاعدة البيانات'!$A$1:$Q$60,6)</f>
        <v>صعوبات التعلم الأكاديمية لدى التلاميذ الذين التحقوا بالمدرسة قبل سن التمدرس4</v>
      </c>
      <c r="E110" t="str">
        <f>VLOOKUP($B110,'قاعدة البيانات'!$A$1:$Q$60,7)</f>
        <v>علم النفس المدرسي</v>
      </c>
      <c r="F110" t="str">
        <f>VLOOKUP($B110,'قاعدة البيانات'!$A$1:$Q$60,8)</f>
        <v>محجوز</v>
      </c>
      <c r="G110">
        <f t="shared" si="7"/>
        <v>1</v>
      </c>
      <c r="H110">
        <f t="shared" si="8"/>
        <v>0</v>
      </c>
      <c r="I110">
        <f t="shared" si="9"/>
        <v>0</v>
      </c>
      <c r="J110">
        <f t="shared" si="10"/>
        <v>0</v>
      </c>
      <c r="K110">
        <f t="shared" si="11"/>
        <v>0</v>
      </c>
      <c r="L110">
        <f t="shared" si="12"/>
        <v>1</v>
      </c>
    </row>
    <row r="111" spans="1:12">
      <c r="A111">
        <v>110</v>
      </c>
      <c r="B111">
        <f t="shared" si="13"/>
        <v>28</v>
      </c>
      <c r="C111" t="str">
        <f>VLOOKUP(B111,'قاعدة البيانات'!$A$1:$Q$60,3)</f>
        <v>بنين ابتسام</v>
      </c>
      <c r="D111" t="str">
        <f>VLOOKUP($B111,'قاعدة البيانات'!$A$1:$Q$60,9)</f>
        <v>دور بعض المهارات اللفظية في اكتساب قراءة الكلمات (الدقة - السرعة) لدى تلاميذ السنة ثالثة ابتدائي</v>
      </c>
      <c r="E111" t="str">
        <f>VLOOKUP($B111,'قاعدة البيانات'!$A$1:$Q$60,10)</f>
        <v>علم النفس المدرسي</v>
      </c>
      <c r="F111" t="str">
        <f>VLOOKUP($B111,'قاعدة البيانات'!$A$1:$Q$60,11)</f>
        <v>محجوز</v>
      </c>
      <c r="G111">
        <f t="shared" si="7"/>
        <v>1</v>
      </c>
      <c r="H111">
        <f t="shared" si="8"/>
        <v>0</v>
      </c>
      <c r="I111">
        <f t="shared" si="9"/>
        <v>0</v>
      </c>
      <c r="J111">
        <f t="shared" si="10"/>
        <v>0</v>
      </c>
      <c r="K111">
        <f t="shared" si="11"/>
        <v>0</v>
      </c>
      <c r="L111">
        <f t="shared" si="12"/>
        <v>1</v>
      </c>
    </row>
    <row r="112" spans="1:12">
      <c r="A112">
        <v>111</v>
      </c>
      <c r="B112">
        <f t="shared" si="13"/>
        <v>28</v>
      </c>
      <c r="C112" t="str">
        <f>VLOOKUP(B112,'قاعدة البيانات'!$A$1:$Q$60,3)</f>
        <v>بنين ابتسام</v>
      </c>
      <c r="D112" t="str">
        <f>VLOOKUP($B112,'قاعدة البيانات'!$A$1:$Q$60,12)</f>
        <v>علاقة اليقظة الذهنية بالكفاءة الذاتية الأكاديمية لدى عينة من طلبة الجامعة</v>
      </c>
      <c r="E112">
        <f>VLOOKUP($B112,'قاعدة البيانات'!$A$1:$Q$60,13)</f>
        <v>0</v>
      </c>
      <c r="F112" t="str">
        <f>VLOOKUP($B112,'قاعدة البيانات'!$A$1:$Q$60,14)</f>
        <v>غير محجوز</v>
      </c>
      <c r="G112">
        <f t="shared" si="7"/>
        <v>0</v>
      </c>
      <c r="H112">
        <f t="shared" si="8"/>
        <v>1</v>
      </c>
      <c r="I112">
        <f t="shared" si="9"/>
        <v>0</v>
      </c>
      <c r="J112">
        <f t="shared" si="10"/>
        <v>0</v>
      </c>
      <c r="K112">
        <f t="shared" si="11"/>
        <v>0</v>
      </c>
      <c r="L112">
        <f t="shared" si="12"/>
        <v>0</v>
      </c>
    </row>
    <row r="113" spans="1:12">
      <c r="A113">
        <v>112</v>
      </c>
      <c r="B113">
        <f t="shared" si="13"/>
        <v>28</v>
      </c>
      <c r="C113" t="str">
        <f>VLOOKUP(B113,'قاعدة البيانات'!$A$1:$Q$60,3)</f>
        <v>بنين ابتسام</v>
      </c>
      <c r="D113" t="str">
        <f>VLOOKUP($B113,'قاعدة البيانات'!$A$1:$Q$60,15)</f>
        <v>فاعلية برنامج سكامبر لتنمية التفكير الابداعي لدى عينة من أطفال التربية التحضيرية</v>
      </c>
      <c r="E113" t="str">
        <f>VLOOKUP($B113,'قاعدة البيانات'!$A$1:$Q$60,16)</f>
        <v>علم النفس المدرسي</v>
      </c>
      <c r="F113" t="str">
        <f>VLOOKUP($B113,'قاعدة البيانات'!$A$1:$Q$60,17)</f>
        <v>غير محجوز</v>
      </c>
      <c r="G113">
        <f t="shared" si="7"/>
        <v>0</v>
      </c>
      <c r="H113">
        <f t="shared" si="8"/>
        <v>1</v>
      </c>
      <c r="I113">
        <f t="shared" si="9"/>
        <v>0</v>
      </c>
      <c r="J113">
        <f t="shared" si="10"/>
        <v>0</v>
      </c>
      <c r="K113">
        <f t="shared" si="11"/>
        <v>0</v>
      </c>
      <c r="L113">
        <f t="shared" si="12"/>
        <v>1</v>
      </c>
    </row>
    <row r="114" spans="1:12">
      <c r="A114">
        <v>113</v>
      </c>
      <c r="B114">
        <f t="shared" si="13"/>
        <v>29</v>
      </c>
      <c r="C114" t="str">
        <f>VLOOKUP(B114,'قاعدة البيانات'!$A$1:$Q$60,3)</f>
        <v>جعلاب محمد الصالح</v>
      </c>
      <c r="D114" t="str">
        <f>VLOOKUP($B114,'قاعدة البيانات'!$A$1:$Q$60,6)</f>
        <v>فعاليات برنامج تدريبي التحفيفة من النشاط المفرط لدى الاطفال ذوي اضطراب طيف التوحد</v>
      </c>
      <c r="E114" t="str">
        <f>VLOOKUP($B114,'قاعدة البيانات'!$A$1:$Q$60,7)</f>
        <v>تربية خاصة وتعليم مكيف</v>
      </c>
      <c r="F114" t="str">
        <f>VLOOKUP($B114,'قاعدة البيانات'!$A$1:$Q$60,8)</f>
        <v>محجوز</v>
      </c>
      <c r="G114">
        <f t="shared" si="7"/>
        <v>1</v>
      </c>
      <c r="H114">
        <f t="shared" si="8"/>
        <v>0</v>
      </c>
      <c r="I114">
        <f t="shared" si="9"/>
        <v>0</v>
      </c>
      <c r="J114">
        <f t="shared" si="10"/>
        <v>0</v>
      </c>
      <c r="K114">
        <f t="shared" si="11"/>
        <v>1</v>
      </c>
      <c r="L114">
        <f t="shared" si="12"/>
        <v>0</v>
      </c>
    </row>
    <row r="115" spans="1:12">
      <c r="A115">
        <v>114</v>
      </c>
      <c r="B115">
        <f t="shared" si="13"/>
        <v>29</v>
      </c>
      <c r="C115" t="str">
        <f>VLOOKUP(B115,'قاعدة البيانات'!$A$1:$Q$60,3)</f>
        <v>جعلاب محمد الصالح</v>
      </c>
      <c r="D115" t="str">
        <f>VLOOKUP($B115,'قاعدة البيانات'!$A$1:$Q$60,9)</f>
        <v>تقييم استراتيجيات الفهم لدى الاطفال المصابين باضطراب طيف التوحد</v>
      </c>
      <c r="E115" t="str">
        <f>VLOOKUP($B115,'قاعدة البيانات'!$A$1:$Q$60,10)</f>
        <v>تربية خاصة وتعليم مكيف</v>
      </c>
      <c r="F115" t="str">
        <f>VLOOKUP($B115,'قاعدة البيانات'!$A$1:$Q$60,11)</f>
        <v>محجوز</v>
      </c>
      <c r="G115">
        <f t="shared" si="7"/>
        <v>1</v>
      </c>
      <c r="H115">
        <f t="shared" si="8"/>
        <v>0</v>
      </c>
      <c r="I115">
        <f t="shared" si="9"/>
        <v>0</v>
      </c>
      <c r="J115">
        <f t="shared" si="10"/>
        <v>0</v>
      </c>
      <c r="K115">
        <f t="shared" si="11"/>
        <v>1</v>
      </c>
      <c r="L115">
        <f t="shared" si="12"/>
        <v>0</v>
      </c>
    </row>
    <row r="116" spans="1:12">
      <c r="A116">
        <v>115</v>
      </c>
      <c r="B116">
        <f t="shared" si="13"/>
        <v>29</v>
      </c>
      <c r="C116" t="str">
        <f>VLOOKUP(B116,'قاعدة البيانات'!$A$1:$Q$60,3)</f>
        <v>جعلاب محمد الصالح</v>
      </c>
      <c r="D116">
        <f>VLOOKUP($B116,'قاعدة البيانات'!$A$1:$Q$60,12)</f>
        <v>0</v>
      </c>
      <c r="E116">
        <f>VLOOKUP($B116,'قاعدة البيانات'!$A$1:$Q$60,13)</f>
        <v>0</v>
      </c>
      <c r="F116">
        <f>VLOOKUP($B116,'قاعدة البيانات'!$A$1:$Q$60,14)</f>
        <v>0</v>
      </c>
      <c r="G116">
        <f t="shared" si="7"/>
        <v>0</v>
      </c>
      <c r="H116">
        <f t="shared" si="8"/>
        <v>0</v>
      </c>
      <c r="I116">
        <f t="shared" si="9"/>
        <v>1</v>
      </c>
      <c r="J116">
        <f t="shared" si="10"/>
        <v>0</v>
      </c>
      <c r="K116">
        <f t="shared" si="11"/>
        <v>0</v>
      </c>
      <c r="L116">
        <f t="shared" si="12"/>
        <v>0</v>
      </c>
    </row>
    <row r="117" spans="1:12">
      <c r="A117">
        <v>116</v>
      </c>
      <c r="B117">
        <f t="shared" si="13"/>
        <v>29</v>
      </c>
      <c r="C117" t="str">
        <f>VLOOKUP(B117,'قاعدة البيانات'!$A$1:$Q$60,3)</f>
        <v>جعلاب محمد الصالح</v>
      </c>
      <c r="D117">
        <f>VLOOKUP($B117,'قاعدة البيانات'!$A$1:$Q$60,15)</f>
        <v>0</v>
      </c>
      <c r="E117">
        <f>VLOOKUP($B117,'قاعدة البيانات'!$A$1:$Q$60,16)</f>
        <v>0</v>
      </c>
      <c r="F117">
        <f>VLOOKUP($B117,'قاعدة البيانات'!$A$1:$Q$60,17)</f>
        <v>0</v>
      </c>
      <c r="G117">
        <f t="shared" si="7"/>
        <v>0</v>
      </c>
      <c r="H117">
        <f t="shared" si="8"/>
        <v>0</v>
      </c>
      <c r="I117">
        <f t="shared" si="9"/>
        <v>1</v>
      </c>
      <c r="J117">
        <f t="shared" si="10"/>
        <v>0</v>
      </c>
      <c r="K117">
        <f t="shared" si="11"/>
        <v>0</v>
      </c>
      <c r="L117">
        <f t="shared" si="12"/>
        <v>0</v>
      </c>
    </row>
    <row r="118" spans="1:12">
      <c r="A118">
        <v>117</v>
      </c>
      <c r="B118">
        <f t="shared" si="13"/>
        <v>30</v>
      </c>
      <c r="C118" t="str">
        <f>VLOOKUP(B118,'قاعدة البيانات'!$A$1:$Q$60,3)</f>
        <v>إسعادي فارس</v>
      </c>
      <c r="D118" t="str">
        <f>VLOOKUP($B118,'قاعدة البيانات'!$A$1:$Q$60,6)</f>
        <v>الدافعية للانجاز لدى الطلبة المكفوفين</v>
      </c>
      <c r="E118" t="str">
        <f>VLOOKUP($B118,'قاعدة البيانات'!$A$1:$Q$60,7)</f>
        <v>تربية خاصة وتعليم مكيف</v>
      </c>
      <c r="F118" t="str">
        <f>VLOOKUP($B118,'قاعدة البيانات'!$A$1:$Q$60,8)</f>
        <v>محجوز</v>
      </c>
      <c r="G118">
        <f t="shared" si="7"/>
        <v>1</v>
      </c>
      <c r="H118">
        <f t="shared" si="8"/>
        <v>0</v>
      </c>
      <c r="I118">
        <f t="shared" si="9"/>
        <v>0</v>
      </c>
      <c r="J118">
        <f t="shared" si="10"/>
        <v>0</v>
      </c>
      <c r="K118">
        <f t="shared" si="11"/>
        <v>1</v>
      </c>
      <c r="L118">
        <f t="shared" si="12"/>
        <v>0</v>
      </c>
    </row>
    <row r="119" spans="1:12">
      <c r="A119">
        <v>118</v>
      </c>
      <c r="B119">
        <f t="shared" si="13"/>
        <v>30</v>
      </c>
      <c r="C119" t="str">
        <f>VLOOKUP(B119,'قاعدة البيانات'!$A$1:$Q$60,3)</f>
        <v>إسعادي فارس</v>
      </c>
      <c r="D119" t="str">
        <f>VLOOKUP($B119,'قاعدة البيانات'!$A$1:$Q$60,9)</f>
        <v>اساليب الدمج المدرسي لأطفال التوحد</v>
      </c>
      <c r="E119" t="str">
        <f>VLOOKUP($B119,'قاعدة البيانات'!$A$1:$Q$60,10)</f>
        <v>تربية خاصة وتعليم مكيف</v>
      </c>
      <c r="F119" t="str">
        <f>VLOOKUP($B119,'قاعدة البيانات'!$A$1:$Q$60,11)</f>
        <v>محجوز</v>
      </c>
      <c r="G119">
        <f t="shared" si="7"/>
        <v>1</v>
      </c>
      <c r="H119">
        <f t="shared" si="8"/>
        <v>0</v>
      </c>
      <c r="I119">
        <f t="shared" si="9"/>
        <v>0</v>
      </c>
      <c r="J119">
        <f t="shared" si="10"/>
        <v>0</v>
      </c>
      <c r="K119">
        <f t="shared" si="11"/>
        <v>1</v>
      </c>
      <c r="L119">
        <f t="shared" si="12"/>
        <v>0</v>
      </c>
    </row>
    <row r="120" spans="1:12">
      <c r="A120">
        <v>119</v>
      </c>
      <c r="B120">
        <f t="shared" si="13"/>
        <v>30</v>
      </c>
      <c r="C120" t="str">
        <f>VLOOKUP(B120,'قاعدة البيانات'!$A$1:$Q$60,3)</f>
        <v>إسعادي فارس</v>
      </c>
      <c r="D120" t="str">
        <f>VLOOKUP($B120,'قاعدة البيانات'!$A$1:$Q$60,12)</f>
        <v>الاضطرابات اللغوية وعلاقتها بعسر القراءة</v>
      </c>
      <c r="E120" t="str">
        <f>VLOOKUP($B120,'قاعدة البيانات'!$A$1:$Q$60,13)</f>
        <v>علم النفس المدرسي</v>
      </c>
      <c r="F120" t="str">
        <f>VLOOKUP($B120,'قاعدة البيانات'!$A$1:$Q$60,14)</f>
        <v>محجوز</v>
      </c>
      <c r="G120">
        <f t="shared" si="7"/>
        <v>1</v>
      </c>
      <c r="H120">
        <f t="shared" si="8"/>
        <v>0</v>
      </c>
      <c r="I120">
        <f t="shared" si="9"/>
        <v>0</v>
      </c>
      <c r="J120">
        <f t="shared" si="10"/>
        <v>0</v>
      </c>
      <c r="K120">
        <f t="shared" si="11"/>
        <v>0</v>
      </c>
      <c r="L120">
        <f t="shared" si="12"/>
        <v>1</v>
      </c>
    </row>
    <row r="121" spans="1:12">
      <c r="A121">
        <v>120</v>
      </c>
      <c r="B121">
        <f t="shared" si="13"/>
        <v>30</v>
      </c>
      <c r="C121" t="str">
        <f>VLOOKUP(B121,'قاعدة البيانات'!$A$1:$Q$60,3)</f>
        <v>إسعادي فارس</v>
      </c>
      <c r="D121" t="str">
        <f>VLOOKUP($B121,'قاعدة البيانات'!$A$1:$Q$60,15)</f>
        <v>واقع ادوات التقويم المستخدمة في المنظومة التربوية الوطنية</v>
      </c>
      <c r="E121" t="str">
        <f>VLOOKUP($B121,'قاعدة البيانات'!$A$1:$Q$60,16)</f>
        <v>علم النفس المدرسي</v>
      </c>
      <c r="F121" t="str">
        <f>VLOOKUP($B121,'قاعدة البيانات'!$A$1:$Q$60,17)</f>
        <v>محجوز</v>
      </c>
      <c r="G121">
        <f t="shared" si="7"/>
        <v>1</v>
      </c>
      <c r="H121">
        <f t="shared" si="8"/>
        <v>0</v>
      </c>
      <c r="I121">
        <f t="shared" si="9"/>
        <v>0</v>
      </c>
      <c r="J121">
        <f t="shared" si="10"/>
        <v>0</v>
      </c>
      <c r="K121">
        <f t="shared" si="11"/>
        <v>0</v>
      </c>
      <c r="L121">
        <f t="shared" si="12"/>
        <v>1</v>
      </c>
    </row>
    <row r="122" spans="1:12">
      <c r="A122">
        <v>121</v>
      </c>
      <c r="B122">
        <f t="shared" si="13"/>
        <v>31</v>
      </c>
      <c r="C122" t="str">
        <f>VLOOKUP(B122,'قاعدة البيانات'!$A$1:$Q$60,3)</f>
        <v>شوقي ممادي</v>
      </c>
      <c r="D122" t="str">
        <f>VLOOKUP($B122,'قاعدة البيانات'!$A$1:$Q$60,6)</f>
        <v>التكفل الصحي بالمسنين ذوي الجلطة الدماغية الناتجة عن الضغط الدموي (دراسة حالة)</v>
      </c>
      <c r="E122" t="str">
        <f>VLOOKUP($B122,'قاعدة البيانات'!$A$1:$Q$60,7)</f>
        <v>تربية خاصة وتعليم مكيف</v>
      </c>
      <c r="F122" t="str">
        <f>VLOOKUP($B122,'قاعدة البيانات'!$A$1:$Q$60,8)</f>
        <v>محجوز</v>
      </c>
      <c r="G122">
        <f t="shared" si="7"/>
        <v>1</v>
      </c>
      <c r="H122">
        <f t="shared" si="8"/>
        <v>0</v>
      </c>
      <c r="I122">
        <f t="shared" si="9"/>
        <v>0</v>
      </c>
      <c r="J122">
        <f t="shared" si="10"/>
        <v>0</v>
      </c>
      <c r="K122">
        <f t="shared" si="11"/>
        <v>1</v>
      </c>
      <c r="L122">
        <f t="shared" si="12"/>
        <v>0</v>
      </c>
    </row>
    <row r="123" spans="1:12">
      <c r="A123">
        <v>122</v>
      </c>
      <c r="B123">
        <f t="shared" si="13"/>
        <v>31</v>
      </c>
      <c r="C123" t="str">
        <f>VLOOKUP(B123,'قاعدة البيانات'!$A$1:$Q$60,3)</f>
        <v>شوقي ممادي</v>
      </c>
      <c r="D123" t="str">
        <f>VLOOKUP($B123,'قاعدة البيانات'!$A$1:$Q$60,9)</f>
        <v>فاعلية برنامج تدريبي قائم على النظرية السلوكية في تنمية مهارات النظافة لدى عينة من الأطفال ذوي التخلف العقلي</v>
      </c>
      <c r="E123" t="str">
        <f>VLOOKUP($B123,'قاعدة البيانات'!$A$1:$Q$60,10)</f>
        <v>تربية خاصة وتعليم مكيف</v>
      </c>
      <c r="F123" t="str">
        <f>VLOOKUP($B123,'قاعدة البيانات'!$A$1:$Q$60,11)</f>
        <v>محجوز</v>
      </c>
      <c r="G123">
        <f t="shared" si="7"/>
        <v>1</v>
      </c>
      <c r="H123">
        <f t="shared" si="8"/>
        <v>0</v>
      </c>
      <c r="I123">
        <f t="shared" si="9"/>
        <v>0</v>
      </c>
      <c r="J123">
        <f t="shared" si="10"/>
        <v>0</v>
      </c>
      <c r="K123">
        <f t="shared" si="11"/>
        <v>1</v>
      </c>
      <c r="L123">
        <f t="shared" si="12"/>
        <v>0</v>
      </c>
    </row>
    <row r="124" spans="1:12">
      <c r="A124">
        <v>123</v>
      </c>
      <c r="B124">
        <f t="shared" si="13"/>
        <v>31</v>
      </c>
      <c r="C124" t="str">
        <f>VLOOKUP(B124,'قاعدة البيانات'!$A$1:$Q$60,3)</f>
        <v>شوقي ممادي</v>
      </c>
      <c r="D124">
        <f>VLOOKUP($B124,'قاعدة البيانات'!$A$1:$Q$60,12)</f>
        <v>0</v>
      </c>
      <c r="E124">
        <f>VLOOKUP($B124,'قاعدة البيانات'!$A$1:$Q$60,13)</f>
        <v>0</v>
      </c>
      <c r="F124">
        <f>VLOOKUP($B124,'قاعدة البيانات'!$A$1:$Q$60,14)</f>
        <v>0</v>
      </c>
      <c r="G124">
        <f t="shared" si="7"/>
        <v>0</v>
      </c>
      <c r="H124">
        <f t="shared" si="8"/>
        <v>0</v>
      </c>
      <c r="I124">
        <f t="shared" si="9"/>
        <v>1</v>
      </c>
      <c r="J124">
        <f t="shared" si="10"/>
        <v>0</v>
      </c>
      <c r="K124">
        <f t="shared" si="11"/>
        <v>0</v>
      </c>
      <c r="L124">
        <f t="shared" si="12"/>
        <v>0</v>
      </c>
    </row>
    <row r="125" spans="1:12">
      <c r="A125">
        <v>124</v>
      </c>
      <c r="B125">
        <f t="shared" si="13"/>
        <v>31</v>
      </c>
      <c r="C125" t="str">
        <f>VLOOKUP(B125,'قاعدة البيانات'!$A$1:$Q$60,3)</f>
        <v>شوقي ممادي</v>
      </c>
      <c r="D125">
        <f>VLOOKUP($B125,'قاعدة البيانات'!$A$1:$Q$60,15)</f>
        <v>0</v>
      </c>
      <c r="E125">
        <f>VLOOKUP($B125,'قاعدة البيانات'!$A$1:$Q$60,16)</f>
        <v>0</v>
      </c>
      <c r="F125">
        <f>VLOOKUP($B125,'قاعدة البيانات'!$A$1:$Q$60,17)</f>
        <v>0</v>
      </c>
      <c r="G125">
        <f t="shared" si="7"/>
        <v>0</v>
      </c>
      <c r="H125">
        <f t="shared" si="8"/>
        <v>0</v>
      </c>
      <c r="I125">
        <f t="shared" si="9"/>
        <v>1</v>
      </c>
      <c r="J125">
        <f t="shared" si="10"/>
        <v>0</v>
      </c>
      <c r="K125">
        <f t="shared" si="11"/>
        <v>0</v>
      </c>
      <c r="L125">
        <f t="shared" si="12"/>
        <v>0</v>
      </c>
    </row>
    <row r="126" spans="1:12">
      <c r="A126">
        <v>125</v>
      </c>
      <c r="B126">
        <f t="shared" si="13"/>
        <v>32</v>
      </c>
      <c r="C126" t="str">
        <f>VLOOKUP(B126,'قاعدة البيانات'!$A$1:$Q$60,3)</f>
        <v>عبد الناصر غربي</v>
      </c>
      <c r="D126" t="str">
        <f>VLOOKUP($B126,'قاعدة البيانات'!$A$1:$Q$60,6)</f>
        <v>أثر دراسة علم النفس على اسلوب التدريس لدى معلمي المرحلة الابتدائية</v>
      </c>
      <c r="E126" t="str">
        <f>VLOOKUP($B126,'قاعدة البيانات'!$A$1:$Q$60,7)</f>
        <v>علم النفس المدرسي</v>
      </c>
      <c r="F126" t="str">
        <f>VLOOKUP($B126,'قاعدة البيانات'!$A$1:$Q$60,8)</f>
        <v>محجوز</v>
      </c>
      <c r="G126">
        <f t="shared" si="7"/>
        <v>1</v>
      </c>
      <c r="H126">
        <f t="shared" si="8"/>
        <v>0</v>
      </c>
      <c r="I126">
        <f t="shared" si="9"/>
        <v>0</v>
      </c>
      <c r="J126">
        <f t="shared" si="10"/>
        <v>0</v>
      </c>
      <c r="K126">
        <f t="shared" si="11"/>
        <v>0</v>
      </c>
      <c r="L126">
        <f t="shared" si="12"/>
        <v>1</v>
      </c>
    </row>
    <row r="127" spans="1:12">
      <c r="A127">
        <v>126</v>
      </c>
      <c r="B127">
        <f t="shared" si="13"/>
        <v>32</v>
      </c>
      <c r="C127" t="str">
        <f>VLOOKUP(B127,'قاعدة البيانات'!$A$1:$Q$60,3)</f>
        <v>عبد الناصر غربي</v>
      </c>
      <c r="D127" t="str">
        <f>VLOOKUP($B127,'قاعدة البيانات'!$A$1:$Q$60,9)</f>
        <v>علاقة الذكاء العاطفي بمستوى الطموح لدى اولياء ذوي طيف التوحدحد</v>
      </c>
      <c r="E127" t="str">
        <f>VLOOKUP($B127,'قاعدة البيانات'!$A$1:$Q$60,10)</f>
        <v>تربية خاصة وتعليم مكيف</v>
      </c>
      <c r="F127" t="str">
        <f>VLOOKUP($B127,'قاعدة البيانات'!$A$1:$Q$60,11)</f>
        <v>محجوز</v>
      </c>
      <c r="G127">
        <f t="shared" si="7"/>
        <v>1</v>
      </c>
      <c r="H127">
        <f t="shared" si="8"/>
        <v>0</v>
      </c>
      <c r="I127">
        <f t="shared" si="9"/>
        <v>0</v>
      </c>
      <c r="J127">
        <f t="shared" si="10"/>
        <v>0</v>
      </c>
      <c r="K127">
        <f t="shared" si="11"/>
        <v>1</v>
      </c>
      <c r="L127">
        <f t="shared" si="12"/>
        <v>0</v>
      </c>
    </row>
    <row r="128" spans="1:12">
      <c r="A128">
        <v>127</v>
      </c>
      <c r="B128">
        <f t="shared" si="13"/>
        <v>32</v>
      </c>
      <c r="C128" t="str">
        <f>VLOOKUP(B128,'قاعدة البيانات'!$A$1:$Q$60,3)</f>
        <v>عبد الناصر غربي</v>
      </c>
      <c r="D128" t="str">
        <f>VLOOKUP($B128,'قاعدة البيانات'!$A$1:$Q$60,12)</f>
        <v>فعالية برنامج ارشادي لتنمية الثقة بالنفس وخفض قلق الامتحان لدى التلميذ المعيد للسنة 3 ثانوي</v>
      </c>
      <c r="E128" t="str">
        <f>VLOOKUP($B128,'قاعدة البيانات'!$A$1:$Q$60,13)</f>
        <v>إرشاد وتوجيه</v>
      </c>
      <c r="F128" t="str">
        <f>VLOOKUP($B128,'قاعدة البيانات'!$A$1:$Q$60,14)</f>
        <v>محجوز</v>
      </c>
      <c r="G128">
        <f t="shared" si="7"/>
        <v>1</v>
      </c>
      <c r="H128">
        <f t="shared" si="8"/>
        <v>0</v>
      </c>
      <c r="I128">
        <f t="shared" si="9"/>
        <v>0</v>
      </c>
      <c r="J128">
        <f t="shared" si="10"/>
        <v>1</v>
      </c>
      <c r="K128">
        <f t="shared" si="11"/>
        <v>0</v>
      </c>
      <c r="L128">
        <f t="shared" si="12"/>
        <v>0</v>
      </c>
    </row>
    <row r="129" spans="1:12">
      <c r="A129">
        <v>128</v>
      </c>
      <c r="B129">
        <f t="shared" si="13"/>
        <v>32</v>
      </c>
      <c r="C129" t="str">
        <f>VLOOKUP(B129,'قاعدة البيانات'!$A$1:$Q$60,3)</f>
        <v>عبد الناصر غربي</v>
      </c>
      <c r="D129" t="str">
        <f>VLOOKUP($B129,'قاعدة البيانات'!$A$1:$Q$60,15)</f>
        <v>قلق الامتحان لدى اولياء تلاميذ السنة الرابعة متوسط</v>
      </c>
      <c r="E129" t="str">
        <f>VLOOKUP($B129,'قاعدة البيانات'!$A$1:$Q$60,16)</f>
        <v>علم النفس المدرسي</v>
      </c>
      <c r="F129" t="str">
        <f>VLOOKUP($B129,'قاعدة البيانات'!$A$1:$Q$60,17)</f>
        <v>محجوز</v>
      </c>
      <c r="G129">
        <f t="shared" si="7"/>
        <v>1</v>
      </c>
      <c r="H129">
        <f t="shared" si="8"/>
        <v>0</v>
      </c>
      <c r="I129">
        <f t="shared" si="9"/>
        <v>0</v>
      </c>
      <c r="J129">
        <f t="shared" si="10"/>
        <v>0</v>
      </c>
      <c r="K129">
        <f t="shared" si="11"/>
        <v>0</v>
      </c>
      <c r="L129">
        <f t="shared" si="12"/>
        <v>1</v>
      </c>
    </row>
    <row r="130" spans="1:12">
      <c r="A130">
        <v>129</v>
      </c>
      <c r="B130">
        <f t="shared" si="13"/>
        <v>33</v>
      </c>
      <c r="C130" t="str">
        <f>VLOOKUP(B130,'قاعدة البيانات'!$A$1:$Q$60,3)</f>
        <v>السعيد نصرات</v>
      </c>
      <c r="D130" t="str">
        <f>VLOOKUP($B130,'قاعدة البيانات'!$A$1:$Q$60,6)</f>
        <v>الزمر الدموية وعلافتها بالسعادة لدى المراهقين المتمدرسين (15-19).</v>
      </c>
      <c r="E130" t="str">
        <f>VLOOKUP($B130,'قاعدة البيانات'!$A$1:$Q$60,7)</f>
        <v>علم النفس المدرسي</v>
      </c>
      <c r="F130" t="str">
        <f>VLOOKUP($B130,'قاعدة البيانات'!$A$1:$Q$60,8)</f>
        <v>محجوز</v>
      </c>
      <c r="G130">
        <f t="shared" si="7"/>
        <v>1</v>
      </c>
      <c r="H130">
        <f t="shared" si="8"/>
        <v>0</v>
      </c>
      <c r="I130">
        <f t="shared" si="9"/>
        <v>0</v>
      </c>
      <c r="J130">
        <f t="shared" si="10"/>
        <v>0</v>
      </c>
      <c r="K130">
        <f t="shared" si="11"/>
        <v>0</v>
      </c>
      <c r="L130">
        <f t="shared" si="12"/>
        <v>1</v>
      </c>
    </row>
    <row r="131" spans="1:12">
      <c r="A131">
        <v>130</v>
      </c>
      <c r="B131">
        <f t="shared" si="13"/>
        <v>33</v>
      </c>
      <c r="C131" t="str">
        <f>VLOOKUP(B131,'قاعدة البيانات'!$A$1:$Q$60,3)</f>
        <v>السعيد نصرات</v>
      </c>
      <c r="D131" t="str">
        <f>VLOOKUP($B131,'قاعدة البيانات'!$A$1:$Q$60,9)</f>
        <v>الزمر الدموية وعلاقتها بالاكتئاب لدى المراهقين المتمدرسين (15-19).</v>
      </c>
      <c r="E131" t="str">
        <f>VLOOKUP($B131,'قاعدة البيانات'!$A$1:$Q$60,10)</f>
        <v>علم النفس المدرسي</v>
      </c>
      <c r="F131" t="str">
        <f>VLOOKUP($B131,'قاعدة البيانات'!$A$1:$Q$60,11)</f>
        <v>محجوز</v>
      </c>
      <c r="G131">
        <f t="shared" ref="G131:G154" si="14">IF(F131="محجوز",1,0)</f>
        <v>1</v>
      </c>
      <c r="H131">
        <f t="shared" ref="H131:H154" si="15">IF(F131="غير محجوز",1,0)</f>
        <v>0</v>
      </c>
      <c r="I131">
        <f t="shared" ref="I131:I154" si="16">IF(F131=0,1,0)</f>
        <v>0</v>
      </c>
      <c r="J131">
        <f t="shared" ref="J131:J154" si="17">IF(E131=J$1,1,0)</f>
        <v>0</v>
      </c>
      <c r="K131">
        <f t="shared" ref="K131:K154" si="18">IF(E131=K$1,1,0)</f>
        <v>0</v>
      </c>
      <c r="L131">
        <f t="shared" ref="L131:L154" si="19">IF(E131=L$1,1,0)</f>
        <v>1</v>
      </c>
    </row>
    <row r="132" spans="1:12">
      <c r="A132">
        <v>131</v>
      </c>
      <c r="B132">
        <f t="shared" si="13"/>
        <v>33</v>
      </c>
      <c r="C132" t="str">
        <f>VLOOKUP(B132,'قاعدة البيانات'!$A$1:$Q$60,3)</f>
        <v>السعيد نصرات</v>
      </c>
      <c r="D132" t="str">
        <f>VLOOKUP($B132,'قاعدة البيانات'!$A$1:$Q$60,12)</f>
        <v>الذكاء العاطفي وعلافته بالثقة في النفس لدى الطالب الجامعي</v>
      </c>
      <c r="E132" t="str">
        <f>VLOOKUP($B132,'قاعدة البيانات'!$A$1:$Q$60,13)</f>
        <v>علم النفس المدرسي</v>
      </c>
      <c r="F132" t="str">
        <f>VLOOKUP($B132,'قاعدة البيانات'!$A$1:$Q$60,14)</f>
        <v>محجوز</v>
      </c>
      <c r="G132">
        <f t="shared" si="14"/>
        <v>1</v>
      </c>
      <c r="H132">
        <f t="shared" si="15"/>
        <v>0</v>
      </c>
      <c r="I132">
        <f t="shared" si="16"/>
        <v>0</v>
      </c>
      <c r="J132">
        <f t="shared" si="17"/>
        <v>0</v>
      </c>
      <c r="K132">
        <f t="shared" si="18"/>
        <v>0</v>
      </c>
      <c r="L132">
        <f t="shared" si="19"/>
        <v>1</v>
      </c>
    </row>
    <row r="133" spans="1:12">
      <c r="A133">
        <v>132</v>
      </c>
      <c r="B133">
        <f t="shared" si="13"/>
        <v>33</v>
      </c>
      <c r="C133" t="str">
        <f>VLOOKUP(B133,'قاعدة البيانات'!$A$1:$Q$60,3)</f>
        <v>السعيد نصرات</v>
      </c>
      <c r="D133" t="str">
        <f>VLOOKUP($B133,'قاعدة البيانات'!$A$1:$Q$60,15)</f>
        <v>الذكاء العاطفي وعلاقته بالسعادة لدى الطالب الجامعي</v>
      </c>
      <c r="E133" t="str">
        <f>VLOOKUP($B133,'قاعدة البيانات'!$A$1:$Q$60,16)</f>
        <v>علم النفس المدرسي</v>
      </c>
      <c r="F133" t="str">
        <f>VLOOKUP($B133,'قاعدة البيانات'!$A$1:$Q$60,17)</f>
        <v>محجوز</v>
      </c>
      <c r="G133">
        <f t="shared" si="14"/>
        <v>1</v>
      </c>
      <c r="H133">
        <f t="shared" si="15"/>
        <v>0</v>
      </c>
      <c r="I133">
        <f t="shared" si="16"/>
        <v>0</v>
      </c>
      <c r="J133">
        <f t="shared" si="17"/>
        <v>0</v>
      </c>
      <c r="K133">
        <f t="shared" si="18"/>
        <v>0</v>
      </c>
      <c r="L133">
        <f t="shared" si="19"/>
        <v>1</v>
      </c>
    </row>
    <row r="134" spans="1:12">
      <c r="A134">
        <v>133</v>
      </c>
      <c r="B134">
        <f t="shared" si="13"/>
        <v>34</v>
      </c>
      <c r="C134" t="str">
        <f>VLOOKUP(B134,'قاعدة البيانات'!$A$1:$Q$60,3)</f>
        <v>سبع محمد</v>
      </c>
      <c r="D134" t="str">
        <f>VLOOKUP($B134,'قاعدة البيانات'!$A$1:$Q$60,6)</f>
        <v>الحاجات الارشادية لأولياء التلاميذ ذوي الاحتياجات الخاصة المدمجين في الأقسام الخاصة</v>
      </c>
      <c r="E134" t="str">
        <f>VLOOKUP($B134,'قاعدة البيانات'!$A$1:$Q$60,7)</f>
        <v>إرشاد وتوجيه</v>
      </c>
      <c r="F134" t="str">
        <f>VLOOKUP($B134,'قاعدة البيانات'!$A$1:$Q$60,8)</f>
        <v>محجوز</v>
      </c>
      <c r="G134">
        <f t="shared" si="14"/>
        <v>1</v>
      </c>
      <c r="H134">
        <f t="shared" si="15"/>
        <v>0</v>
      </c>
      <c r="I134">
        <f t="shared" si="16"/>
        <v>0</v>
      </c>
      <c r="J134">
        <f t="shared" si="17"/>
        <v>1</v>
      </c>
      <c r="K134">
        <f t="shared" si="18"/>
        <v>0</v>
      </c>
      <c r="L134">
        <f t="shared" si="19"/>
        <v>0</v>
      </c>
    </row>
    <row r="135" spans="1:12">
      <c r="A135">
        <v>134</v>
      </c>
      <c r="B135">
        <f t="shared" ref="B135:B161" si="20">B131+1</f>
        <v>34</v>
      </c>
      <c r="C135" t="str">
        <f>VLOOKUP(B135,'قاعدة البيانات'!$A$1:$Q$60,3)</f>
        <v>سبع محمد</v>
      </c>
      <c r="D135" t="str">
        <f>VLOOKUP($B135,'قاعدة البيانات'!$A$1:$Q$60,9)</f>
        <v>التنمر الاكتروني عبر مواقع التواصل الاجتماعي</v>
      </c>
      <c r="E135" t="str">
        <f>VLOOKUP($B135,'قاعدة البيانات'!$A$1:$Q$60,10)</f>
        <v>إرشاد وتوجيه</v>
      </c>
      <c r="F135" t="str">
        <f>VLOOKUP($B135,'قاعدة البيانات'!$A$1:$Q$60,11)</f>
        <v>غير محجوز</v>
      </c>
      <c r="G135">
        <f t="shared" si="14"/>
        <v>0</v>
      </c>
      <c r="H135">
        <f t="shared" si="15"/>
        <v>1</v>
      </c>
      <c r="I135">
        <f t="shared" si="16"/>
        <v>0</v>
      </c>
      <c r="J135">
        <f t="shared" si="17"/>
        <v>1</v>
      </c>
      <c r="K135">
        <f t="shared" si="18"/>
        <v>0</v>
      </c>
      <c r="L135">
        <f t="shared" si="19"/>
        <v>0</v>
      </c>
    </row>
    <row r="136" spans="1:12">
      <c r="A136">
        <v>135</v>
      </c>
      <c r="B136">
        <f t="shared" si="20"/>
        <v>34</v>
      </c>
      <c r="C136" t="str">
        <f>VLOOKUP(B136,'قاعدة البيانات'!$A$1:$Q$60,3)</f>
        <v>سبع محمد</v>
      </c>
      <c r="D136" t="str">
        <f>VLOOKUP($B136,'قاعدة البيانات'!$A$1:$Q$60,12)</f>
        <v>الحاجات الارشادية لمتقاعدي قطاع التربية</v>
      </c>
      <c r="E136" t="str">
        <f>VLOOKUP($B136,'قاعدة البيانات'!$A$1:$Q$60,13)</f>
        <v>علم النفس المدرسي</v>
      </c>
      <c r="F136" t="str">
        <f>VLOOKUP($B136,'قاعدة البيانات'!$A$1:$Q$60,14)</f>
        <v>غير محجوز</v>
      </c>
      <c r="G136">
        <f t="shared" si="14"/>
        <v>0</v>
      </c>
      <c r="H136">
        <f t="shared" si="15"/>
        <v>1</v>
      </c>
      <c r="I136">
        <f t="shared" si="16"/>
        <v>0</v>
      </c>
      <c r="J136">
        <f t="shared" si="17"/>
        <v>0</v>
      </c>
      <c r="K136">
        <f t="shared" si="18"/>
        <v>0</v>
      </c>
      <c r="L136">
        <f t="shared" si="19"/>
        <v>1</v>
      </c>
    </row>
    <row r="137" spans="1:12">
      <c r="A137">
        <v>136</v>
      </c>
      <c r="B137">
        <f t="shared" si="20"/>
        <v>34</v>
      </c>
      <c r="C137" t="str">
        <f>VLOOKUP(B137,'قاعدة البيانات'!$A$1:$Q$60,3)</f>
        <v>سبع محمد</v>
      </c>
      <c r="D137" t="str">
        <f>VLOOKUP($B137,'قاعدة البيانات'!$A$1:$Q$60,15)</f>
        <v>الاحتراق النفسي لدى عمال قطاع الصحة في ضل جائحة كورونا</v>
      </c>
      <c r="E137" t="str">
        <f>VLOOKUP($B137,'قاعدة البيانات'!$A$1:$Q$60,16)</f>
        <v>إرشاد وتوجيه</v>
      </c>
      <c r="F137" t="str">
        <f>VLOOKUP($B137,'قاعدة البيانات'!$A$1:$Q$60,17)</f>
        <v>غير محجوز</v>
      </c>
      <c r="G137">
        <f t="shared" si="14"/>
        <v>0</v>
      </c>
      <c r="H137">
        <f t="shared" si="15"/>
        <v>1</v>
      </c>
      <c r="I137">
        <f t="shared" si="16"/>
        <v>0</v>
      </c>
      <c r="J137">
        <f t="shared" si="17"/>
        <v>1</v>
      </c>
      <c r="K137">
        <f t="shared" si="18"/>
        <v>0</v>
      </c>
      <c r="L137">
        <f t="shared" si="19"/>
        <v>0</v>
      </c>
    </row>
    <row r="138" spans="1:12">
      <c r="A138">
        <v>137</v>
      </c>
      <c r="B138">
        <f t="shared" si="20"/>
        <v>35</v>
      </c>
      <c r="C138" t="str">
        <f>VLOOKUP(B138,'قاعدة البيانات'!$A$1:$Q$60,3)</f>
        <v>عمــــــــار حمـــــامــــة</v>
      </c>
      <c r="D138" t="str">
        <f>VLOOKUP($B138,'قاعدة البيانات'!$A$1:$Q$60,6)</f>
        <v>المهارات اللازمة للتلاميذ ذوي اضطراب التوحد لدمجهم في المدارس العادية من وجهة نظر المعلمين</v>
      </c>
      <c r="E138" t="str">
        <f>VLOOKUP($B138,'قاعدة البيانات'!$A$1:$Q$60,7)</f>
        <v>علم النفس المدرسي</v>
      </c>
      <c r="F138" t="str">
        <f>VLOOKUP($B138,'قاعدة البيانات'!$A$1:$Q$60,8)</f>
        <v>محجوز</v>
      </c>
      <c r="G138">
        <f t="shared" si="14"/>
        <v>1</v>
      </c>
      <c r="H138">
        <f t="shared" si="15"/>
        <v>0</v>
      </c>
      <c r="I138">
        <f t="shared" si="16"/>
        <v>0</v>
      </c>
      <c r="J138">
        <f t="shared" si="17"/>
        <v>0</v>
      </c>
      <c r="K138">
        <f t="shared" si="18"/>
        <v>0</v>
      </c>
      <c r="L138">
        <f t="shared" si="19"/>
        <v>1</v>
      </c>
    </row>
    <row r="139" spans="1:12">
      <c r="A139">
        <v>138</v>
      </c>
      <c r="B139">
        <f t="shared" si="20"/>
        <v>35</v>
      </c>
      <c r="C139" t="str">
        <f>VLOOKUP(B139,'قاعدة البيانات'!$A$1:$Q$60,3)</f>
        <v>عمــــــــار حمـــــامــــة</v>
      </c>
      <c r="D139" t="str">
        <f>VLOOKUP($B139,'قاعدة البيانات'!$A$1:$Q$60,9)</f>
        <v>صراع الدور لدى الطالبة المتزوجة والعاملة وعلاقته بتوافقها الأكاديمي</v>
      </c>
      <c r="E139" t="str">
        <f>VLOOKUP($B139,'قاعدة البيانات'!$A$1:$Q$60,10)</f>
        <v>علم النفس المدرسي</v>
      </c>
      <c r="F139" t="str">
        <f>VLOOKUP($B139,'قاعدة البيانات'!$A$1:$Q$60,11)</f>
        <v>محجوز</v>
      </c>
      <c r="G139">
        <f t="shared" si="14"/>
        <v>1</v>
      </c>
      <c r="H139">
        <f t="shared" si="15"/>
        <v>0</v>
      </c>
      <c r="I139">
        <f t="shared" si="16"/>
        <v>0</v>
      </c>
      <c r="J139">
        <f t="shared" si="17"/>
        <v>0</v>
      </c>
      <c r="K139">
        <f t="shared" si="18"/>
        <v>0</v>
      </c>
      <c r="L139">
        <f t="shared" si="19"/>
        <v>1</v>
      </c>
    </row>
    <row r="140" spans="1:12">
      <c r="A140">
        <v>139</v>
      </c>
      <c r="B140">
        <f t="shared" si="20"/>
        <v>35</v>
      </c>
      <c r="C140" t="str">
        <f>VLOOKUP(B140,'قاعدة البيانات'!$A$1:$Q$60,3)</f>
        <v>عمــــــــار حمـــــامــــة</v>
      </c>
      <c r="D140" t="str">
        <f>VLOOKUP($B140,'قاعدة البيانات'!$A$1:$Q$60,12)</f>
        <v>ظاهرة التلوث النفسي والاجتماعي لدى الطالب الجامعي، أسبابها ومعالجتها من وجهة نظر الأساتذة والأخصائيين النفسيين</v>
      </c>
      <c r="E140" t="str">
        <f>VLOOKUP($B140,'قاعدة البيانات'!$A$1:$Q$60,13)</f>
        <v>إرشاد وتوجيه</v>
      </c>
      <c r="F140" t="str">
        <f>VLOOKUP($B140,'قاعدة البيانات'!$A$1:$Q$60,14)</f>
        <v>محجوز</v>
      </c>
      <c r="G140">
        <f t="shared" si="14"/>
        <v>1</v>
      </c>
      <c r="H140">
        <f t="shared" si="15"/>
        <v>0</v>
      </c>
      <c r="I140">
        <f t="shared" si="16"/>
        <v>0</v>
      </c>
      <c r="J140">
        <f t="shared" si="17"/>
        <v>1</v>
      </c>
      <c r="K140">
        <f t="shared" si="18"/>
        <v>0</v>
      </c>
      <c r="L140">
        <f t="shared" si="19"/>
        <v>0</v>
      </c>
    </row>
    <row r="141" spans="1:12">
      <c r="A141">
        <v>140</v>
      </c>
      <c r="B141">
        <f t="shared" si="20"/>
        <v>35</v>
      </c>
      <c r="C141" t="str">
        <f>VLOOKUP(B141,'قاعدة البيانات'!$A$1:$Q$60,3)</f>
        <v>عمــــــــار حمـــــامــــة</v>
      </c>
      <c r="D141" t="str">
        <f>VLOOKUP($B141,'قاعدة البيانات'!$A$1:$Q$60,15)</f>
        <v>المرونة النفسية وعلاقتها بجودة الحياة الجامعية</v>
      </c>
      <c r="E141" t="str">
        <f>VLOOKUP($B141,'قاعدة البيانات'!$A$1:$Q$60,16)</f>
        <v>إرشاد وتوجيه</v>
      </c>
      <c r="F141" t="str">
        <f>VLOOKUP($B141,'قاعدة البيانات'!$A$1:$Q$60,17)</f>
        <v>محجوز</v>
      </c>
      <c r="G141">
        <f t="shared" si="14"/>
        <v>1</v>
      </c>
      <c r="H141">
        <f t="shared" si="15"/>
        <v>0</v>
      </c>
      <c r="I141">
        <f t="shared" si="16"/>
        <v>0</v>
      </c>
      <c r="J141">
        <f t="shared" si="17"/>
        <v>1</v>
      </c>
      <c r="K141">
        <f t="shared" si="18"/>
        <v>0</v>
      </c>
      <c r="L141">
        <f t="shared" si="19"/>
        <v>0</v>
      </c>
    </row>
    <row r="142" spans="1:12">
      <c r="A142">
        <v>141</v>
      </c>
      <c r="B142">
        <f t="shared" si="20"/>
        <v>36</v>
      </c>
      <c r="C142" t="str">
        <f>VLOOKUP(B142,'قاعدة البيانات'!$A$1:$Q$60,3)</f>
        <v>شنة محمد رضا</v>
      </c>
      <c r="D142" t="str">
        <f>VLOOKUP($B142,'قاعدة البيانات'!$A$1:$Q$60,6)</f>
        <v>- المتطلبات التربوية اللازمة لتحقيق بيئة مدرسية نموذجية كما يراها اعضاء الأسرة التربوية – معلمين+مدراء+ اولياء – في مرحلة التعليم الابتدائي.</v>
      </c>
      <c r="E142" t="str">
        <f>VLOOKUP($B142,'قاعدة البيانات'!$A$1:$Q$60,7)</f>
        <v>علم النفس المدرسي</v>
      </c>
      <c r="F142" t="str">
        <f>VLOOKUP($B142,'قاعدة البيانات'!$A$1:$Q$60,8)</f>
        <v>غير محجوز</v>
      </c>
      <c r="G142">
        <f t="shared" si="14"/>
        <v>0</v>
      </c>
      <c r="H142">
        <f t="shared" si="15"/>
        <v>1</v>
      </c>
      <c r="I142">
        <f t="shared" si="16"/>
        <v>0</v>
      </c>
      <c r="J142">
        <f t="shared" si="17"/>
        <v>0</v>
      </c>
      <c r="K142">
        <f t="shared" si="18"/>
        <v>0</v>
      </c>
      <c r="L142">
        <f t="shared" si="19"/>
        <v>1</v>
      </c>
    </row>
    <row r="143" spans="1:12">
      <c r="A143">
        <v>142</v>
      </c>
      <c r="B143">
        <f t="shared" si="20"/>
        <v>36</v>
      </c>
      <c r="C143" t="str">
        <f>VLOOKUP(B143,'قاعدة البيانات'!$A$1:$Q$60,3)</f>
        <v>شنة محمد رضا</v>
      </c>
      <c r="D143" t="str">
        <f>VLOOKUP($B143,'قاعدة البيانات'!$A$1:$Q$60,9)</f>
        <v>2—تحديات العمل الارشادي في الوسط التربوي كما يدركها مستشاروا التوجيه المدرسي والمهني.</v>
      </c>
      <c r="E143" t="str">
        <f>VLOOKUP($B143,'قاعدة البيانات'!$A$1:$Q$60,10)</f>
        <v>إرشاد وتوجيه</v>
      </c>
      <c r="F143" t="str">
        <f>VLOOKUP($B143,'قاعدة البيانات'!$A$1:$Q$60,11)</f>
        <v>غير محجوز</v>
      </c>
      <c r="G143">
        <f t="shared" si="14"/>
        <v>0</v>
      </c>
      <c r="H143">
        <f t="shared" si="15"/>
        <v>1</v>
      </c>
      <c r="I143">
        <f t="shared" si="16"/>
        <v>0</v>
      </c>
      <c r="J143">
        <f t="shared" si="17"/>
        <v>1</v>
      </c>
      <c r="K143">
        <f t="shared" si="18"/>
        <v>0</v>
      </c>
      <c r="L143">
        <f t="shared" si="19"/>
        <v>0</v>
      </c>
    </row>
    <row r="144" spans="1:12">
      <c r="A144">
        <v>143</v>
      </c>
      <c r="B144">
        <f t="shared" si="20"/>
        <v>36</v>
      </c>
      <c r="C144" t="str">
        <f>VLOOKUP(B144,'قاعدة البيانات'!$A$1:$Q$60,3)</f>
        <v>شنة محمد رضا</v>
      </c>
      <c r="D144" t="str">
        <f>VLOOKUP($B144,'قاعدة البيانات'!$A$1:$Q$60,12)</f>
        <v>العبء الذهني في العمل الارشادي لدى اساتذة التعليم الثانوي.</v>
      </c>
      <c r="E144" t="str">
        <f>VLOOKUP($B144,'قاعدة البيانات'!$A$1:$Q$60,13)</f>
        <v>إرشاد وتوجيه</v>
      </c>
      <c r="F144" t="str">
        <f>VLOOKUP($B144,'قاعدة البيانات'!$A$1:$Q$60,14)</f>
        <v>غير محجوز</v>
      </c>
      <c r="G144">
        <f t="shared" si="14"/>
        <v>0</v>
      </c>
      <c r="H144">
        <f t="shared" si="15"/>
        <v>1</v>
      </c>
      <c r="I144">
        <f t="shared" si="16"/>
        <v>0</v>
      </c>
      <c r="J144">
        <f t="shared" si="17"/>
        <v>1</v>
      </c>
      <c r="K144">
        <f t="shared" si="18"/>
        <v>0</v>
      </c>
      <c r="L144">
        <f t="shared" si="19"/>
        <v>0</v>
      </c>
    </row>
    <row r="145" spans="1:12">
      <c r="A145">
        <v>144</v>
      </c>
      <c r="B145">
        <f t="shared" si="20"/>
        <v>36</v>
      </c>
      <c r="C145" t="str">
        <f>VLOOKUP(B145,'قاعدة البيانات'!$A$1:$Q$60,3)</f>
        <v>شنة محمد رضا</v>
      </c>
      <c r="D145" t="str">
        <f>VLOOKUP($B145,'قاعدة البيانات'!$A$1:$Q$60,15)</f>
        <v>خصائص عمل التدريس في ظل جائحة كورونا كما يراها اساتذة التعليم الثانوي</v>
      </c>
      <c r="E145" t="str">
        <f>VLOOKUP($B145,'قاعدة البيانات'!$A$1:$Q$60,16)</f>
        <v>علم النفس المدرسي</v>
      </c>
      <c r="F145" t="str">
        <f>VLOOKUP($B145,'قاعدة البيانات'!$A$1:$Q$60,17)</f>
        <v>غير محجوز</v>
      </c>
      <c r="G145">
        <f t="shared" si="14"/>
        <v>0</v>
      </c>
      <c r="H145">
        <f t="shared" si="15"/>
        <v>1</v>
      </c>
      <c r="I145">
        <f t="shared" si="16"/>
        <v>0</v>
      </c>
      <c r="J145">
        <f t="shared" si="17"/>
        <v>0</v>
      </c>
      <c r="K145">
        <f t="shared" si="18"/>
        <v>0</v>
      </c>
      <c r="L145">
        <f t="shared" si="19"/>
        <v>1</v>
      </c>
    </row>
    <row r="146" spans="1:12">
      <c r="A146">
        <v>145</v>
      </c>
      <c r="B146">
        <f t="shared" si="20"/>
        <v>37</v>
      </c>
      <c r="C146">
        <f>VLOOKUP(B146,'قاعدة البيانات'!$A$1:$Q$60,3)</f>
        <v>0</v>
      </c>
      <c r="D146">
        <f>VLOOKUP($B146,'قاعدة البيانات'!$A$1:$Q$60,6)</f>
        <v>0</v>
      </c>
      <c r="E146">
        <f>VLOOKUP($B146,'قاعدة البيانات'!$A$1:$Q$60,7)</f>
        <v>0</v>
      </c>
      <c r="F146">
        <f>VLOOKUP($B146,'قاعدة البيانات'!$A$1:$Q$60,8)</f>
        <v>0</v>
      </c>
      <c r="G146">
        <f t="shared" si="14"/>
        <v>0</v>
      </c>
      <c r="H146">
        <f t="shared" si="15"/>
        <v>0</v>
      </c>
      <c r="I146">
        <f t="shared" si="16"/>
        <v>1</v>
      </c>
      <c r="J146">
        <f t="shared" si="17"/>
        <v>0</v>
      </c>
      <c r="K146">
        <f t="shared" si="18"/>
        <v>0</v>
      </c>
      <c r="L146">
        <f t="shared" si="19"/>
        <v>0</v>
      </c>
    </row>
    <row r="147" spans="1:12">
      <c r="A147">
        <v>146</v>
      </c>
      <c r="B147">
        <f t="shared" si="20"/>
        <v>37</v>
      </c>
      <c r="C147">
        <f>VLOOKUP(B147,'قاعدة البيانات'!$A$1:$Q$60,3)</f>
        <v>0</v>
      </c>
      <c r="D147">
        <f>VLOOKUP($B147,'قاعدة البيانات'!$A$1:$Q$60,9)</f>
        <v>0</v>
      </c>
      <c r="E147">
        <f>VLOOKUP($B147,'قاعدة البيانات'!$A$1:$Q$60,10)</f>
        <v>0</v>
      </c>
      <c r="F147">
        <f>VLOOKUP($B147,'قاعدة البيانات'!$A$1:$Q$60,11)</f>
        <v>0</v>
      </c>
      <c r="G147">
        <f t="shared" si="14"/>
        <v>0</v>
      </c>
      <c r="H147">
        <f t="shared" si="15"/>
        <v>0</v>
      </c>
      <c r="I147">
        <f t="shared" si="16"/>
        <v>1</v>
      </c>
      <c r="J147">
        <f t="shared" si="17"/>
        <v>0</v>
      </c>
      <c r="K147">
        <f t="shared" si="18"/>
        <v>0</v>
      </c>
      <c r="L147">
        <f t="shared" si="19"/>
        <v>0</v>
      </c>
    </row>
    <row r="148" spans="1:12">
      <c r="A148">
        <v>147</v>
      </c>
      <c r="B148">
        <f t="shared" si="20"/>
        <v>37</v>
      </c>
      <c r="C148">
        <f>VLOOKUP(B148,'قاعدة البيانات'!$A$1:$Q$60,3)</f>
        <v>0</v>
      </c>
      <c r="D148">
        <f>VLOOKUP($B148,'قاعدة البيانات'!$A$1:$Q$60,12)</f>
        <v>0</v>
      </c>
      <c r="E148">
        <f>VLOOKUP($B148,'قاعدة البيانات'!$A$1:$Q$60,13)</f>
        <v>0</v>
      </c>
      <c r="F148">
        <f>VLOOKUP($B148,'قاعدة البيانات'!$A$1:$Q$60,14)</f>
        <v>0</v>
      </c>
      <c r="G148">
        <f t="shared" si="14"/>
        <v>0</v>
      </c>
      <c r="H148">
        <f t="shared" si="15"/>
        <v>0</v>
      </c>
      <c r="I148">
        <f t="shared" si="16"/>
        <v>1</v>
      </c>
      <c r="J148">
        <f t="shared" si="17"/>
        <v>0</v>
      </c>
      <c r="K148">
        <f t="shared" si="18"/>
        <v>0</v>
      </c>
      <c r="L148">
        <f t="shared" si="19"/>
        <v>0</v>
      </c>
    </row>
    <row r="149" spans="1:12">
      <c r="A149">
        <v>148</v>
      </c>
      <c r="B149">
        <f t="shared" si="20"/>
        <v>37</v>
      </c>
      <c r="C149">
        <f>VLOOKUP(B149,'قاعدة البيانات'!$A$1:$Q$60,3)</f>
        <v>0</v>
      </c>
      <c r="D149">
        <f>VLOOKUP($B149,'قاعدة البيانات'!$A$1:$Q$60,15)</f>
        <v>0</v>
      </c>
      <c r="E149">
        <f>VLOOKUP($B149,'قاعدة البيانات'!$A$1:$Q$60,16)</f>
        <v>0</v>
      </c>
      <c r="F149">
        <f>VLOOKUP($B149,'قاعدة البيانات'!$A$1:$Q$60,17)</f>
        <v>0</v>
      </c>
      <c r="G149">
        <f t="shared" si="14"/>
        <v>0</v>
      </c>
      <c r="H149">
        <f t="shared" si="15"/>
        <v>0</v>
      </c>
      <c r="I149">
        <f t="shared" si="16"/>
        <v>1</v>
      </c>
      <c r="J149">
        <f t="shared" si="17"/>
        <v>0</v>
      </c>
      <c r="K149">
        <f t="shared" si="18"/>
        <v>0</v>
      </c>
      <c r="L149">
        <f t="shared" si="19"/>
        <v>0</v>
      </c>
    </row>
    <row r="150" spans="1:12">
      <c r="A150">
        <v>149</v>
      </c>
      <c r="B150">
        <f t="shared" si="20"/>
        <v>38</v>
      </c>
      <c r="C150">
        <f>VLOOKUP(B150,'قاعدة البيانات'!$A$1:$Q$60,3)</f>
        <v>0</v>
      </c>
      <c r="D150">
        <f>VLOOKUP($B150,'قاعدة البيانات'!$A$1:$Q$60,6)</f>
        <v>0</v>
      </c>
      <c r="E150">
        <f>VLOOKUP($B150,'قاعدة البيانات'!$A$1:$Q$60,7)</f>
        <v>0</v>
      </c>
      <c r="F150">
        <f>VLOOKUP($B150,'قاعدة البيانات'!$A$1:$Q$60,8)</f>
        <v>0</v>
      </c>
      <c r="G150">
        <f t="shared" si="14"/>
        <v>0</v>
      </c>
      <c r="H150">
        <f t="shared" si="15"/>
        <v>0</v>
      </c>
      <c r="I150">
        <f t="shared" si="16"/>
        <v>1</v>
      </c>
      <c r="J150">
        <f t="shared" si="17"/>
        <v>0</v>
      </c>
      <c r="K150">
        <f t="shared" si="18"/>
        <v>0</v>
      </c>
      <c r="L150">
        <f t="shared" si="19"/>
        <v>0</v>
      </c>
    </row>
    <row r="151" spans="1:12">
      <c r="A151">
        <v>150</v>
      </c>
      <c r="B151">
        <f t="shared" si="20"/>
        <v>38</v>
      </c>
      <c r="C151">
        <f>VLOOKUP(B151,'قاعدة البيانات'!$A$1:$Q$60,3)</f>
        <v>0</v>
      </c>
      <c r="D151">
        <f>VLOOKUP($B151,'قاعدة البيانات'!$A$1:$Q$60,9)</f>
        <v>0</v>
      </c>
      <c r="E151">
        <f>VLOOKUP($B151,'قاعدة البيانات'!$A$1:$Q$60,10)</f>
        <v>0</v>
      </c>
      <c r="F151">
        <f>VLOOKUP($B151,'قاعدة البيانات'!$A$1:$Q$60,11)</f>
        <v>0</v>
      </c>
      <c r="G151">
        <f t="shared" si="14"/>
        <v>0</v>
      </c>
      <c r="H151">
        <f t="shared" si="15"/>
        <v>0</v>
      </c>
      <c r="I151">
        <f t="shared" si="16"/>
        <v>1</v>
      </c>
      <c r="J151">
        <f t="shared" si="17"/>
        <v>0</v>
      </c>
      <c r="K151">
        <f t="shared" si="18"/>
        <v>0</v>
      </c>
      <c r="L151">
        <f t="shared" si="19"/>
        <v>0</v>
      </c>
    </row>
    <row r="152" spans="1:12">
      <c r="A152">
        <v>151</v>
      </c>
      <c r="B152">
        <f t="shared" si="20"/>
        <v>38</v>
      </c>
      <c r="C152">
        <f>VLOOKUP(B152,'قاعدة البيانات'!$A$1:$Q$60,3)</f>
        <v>0</v>
      </c>
      <c r="D152">
        <f>VLOOKUP($B152,'قاعدة البيانات'!$A$1:$Q$60,12)</f>
        <v>0</v>
      </c>
      <c r="E152">
        <f>VLOOKUP($B152,'قاعدة البيانات'!$A$1:$Q$60,13)</f>
        <v>0</v>
      </c>
      <c r="F152">
        <f>VLOOKUP($B152,'قاعدة البيانات'!$A$1:$Q$60,14)</f>
        <v>0</v>
      </c>
      <c r="G152">
        <f t="shared" si="14"/>
        <v>0</v>
      </c>
      <c r="H152">
        <f t="shared" si="15"/>
        <v>0</v>
      </c>
      <c r="I152">
        <f t="shared" si="16"/>
        <v>1</v>
      </c>
      <c r="J152">
        <f t="shared" si="17"/>
        <v>0</v>
      </c>
      <c r="K152">
        <f t="shared" si="18"/>
        <v>0</v>
      </c>
      <c r="L152">
        <f t="shared" si="19"/>
        <v>0</v>
      </c>
    </row>
    <row r="153" spans="1:12">
      <c r="A153">
        <v>152</v>
      </c>
      <c r="B153">
        <f t="shared" si="20"/>
        <v>38</v>
      </c>
      <c r="C153">
        <f>VLOOKUP(B153,'قاعدة البيانات'!$A$1:$Q$60,3)</f>
        <v>0</v>
      </c>
      <c r="D153">
        <f>VLOOKUP($B153,'قاعدة البيانات'!$A$1:$Q$60,15)</f>
        <v>0</v>
      </c>
      <c r="E153">
        <f>VLOOKUP($B153,'قاعدة البيانات'!$A$1:$Q$60,16)</f>
        <v>0</v>
      </c>
      <c r="F153">
        <f>VLOOKUP($B153,'قاعدة البيانات'!$A$1:$Q$60,17)</f>
        <v>0</v>
      </c>
      <c r="G153">
        <f t="shared" si="14"/>
        <v>0</v>
      </c>
      <c r="H153">
        <f t="shared" si="15"/>
        <v>0</v>
      </c>
      <c r="I153">
        <f t="shared" si="16"/>
        <v>1</v>
      </c>
      <c r="J153">
        <f t="shared" si="17"/>
        <v>0</v>
      </c>
      <c r="K153">
        <f t="shared" si="18"/>
        <v>0</v>
      </c>
      <c r="L153">
        <f t="shared" si="19"/>
        <v>0</v>
      </c>
    </row>
    <row r="154" spans="1:12">
      <c r="A154">
        <v>153</v>
      </c>
      <c r="B154">
        <f t="shared" si="20"/>
        <v>39</v>
      </c>
      <c r="C154" t="str">
        <f>VLOOKUP(B154,'قاعدة البيانات'!$A$1:$Q$60,3)</f>
        <v>إسعادي فارس</v>
      </c>
      <c r="D154" t="str">
        <f>VLOOKUP($B154,'قاعدة البيانات'!$A$1:$Q$60,6)</f>
        <v>الوضعية المهنية لمستشاري التوجيه المدرسي بين التشريع والواقع</v>
      </c>
      <c r="E154" t="str">
        <f>VLOOKUP($B154,'قاعدة البيانات'!$A$1:$Q$60,7)</f>
        <v>علم النفس المدرسي</v>
      </c>
      <c r="F154" t="str">
        <f>VLOOKUP($B154,'قاعدة البيانات'!$A$1:$Q$60,8)</f>
        <v>محجوز</v>
      </c>
      <c r="G154">
        <f t="shared" si="14"/>
        <v>1</v>
      </c>
      <c r="H154">
        <f t="shared" si="15"/>
        <v>0</v>
      </c>
      <c r="I154">
        <f t="shared" si="16"/>
        <v>0</v>
      </c>
      <c r="J154">
        <f t="shared" si="17"/>
        <v>0</v>
      </c>
      <c r="K154">
        <f t="shared" si="18"/>
        <v>0</v>
      </c>
      <c r="L154">
        <f t="shared" si="19"/>
        <v>1</v>
      </c>
    </row>
    <row r="155" spans="1:12">
      <c r="A155">
        <v>154</v>
      </c>
      <c r="B155">
        <f t="shared" si="20"/>
        <v>39</v>
      </c>
      <c r="C155" t="str">
        <f>VLOOKUP(B155,'قاعدة البيانات'!$A$1:$Q$60,3)</f>
        <v>إسعادي فارس</v>
      </c>
      <c r="D155" t="str">
        <f>VLOOKUP($B155,'قاعدة البيانات'!$A$1:$Q$60,9)</f>
        <v>الاحتراق النفسي وعلاقته بدافعية للانجاز لدى معلمين ذوي الاحتياجات الخاصة</v>
      </c>
      <c r="E155" t="str">
        <f>VLOOKUP($B155,'قاعدة البيانات'!$A$1:$Q$60,10)</f>
        <v>تربية خاصة وتعليم مكيف</v>
      </c>
      <c r="F155" t="str">
        <f>VLOOKUP($B155,'قاعدة البيانات'!$A$1:$Q$60,11)</f>
        <v>محجوز</v>
      </c>
      <c r="G155">
        <f t="shared" ref="G155:G161" si="21">IF(F155="محجوز",1,0)</f>
        <v>1</v>
      </c>
      <c r="H155">
        <f t="shared" ref="H155:H161" si="22">IF(F155="غير محجوز",1,0)</f>
        <v>0</v>
      </c>
      <c r="I155">
        <f t="shared" ref="I155:I161" si="23">IF(F155=0,1,0)</f>
        <v>0</v>
      </c>
      <c r="J155">
        <f t="shared" ref="J155:J161" si="24">IF(E155=J$1,1,0)</f>
        <v>0</v>
      </c>
      <c r="K155">
        <f t="shared" ref="K155:K161" si="25">IF(E155=K$1,1,0)</f>
        <v>1</v>
      </c>
      <c r="L155">
        <f t="shared" ref="L155:L161" si="26">IF(E155=L$1,1,0)</f>
        <v>0</v>
      </c>
    </row>
    <row r="156" spans="1:12">
      <c r="A156">
        <v>155</v>
      </c>
      <c r="B156">
        <f t="shared" si="20"/>
        <v>39</v>
      </c>
      <c r="C156" t="str">
        <f>VLOOKUP(B156,'قاعدة البيانات'!$A$1:$Q$60,3)</f>
        <v>إسعادي فارس</v>
      </c>
      <c r="D156">
        <f>VLOOKUP($B156,'قاعدة البيانات'!$A$1:$Q$60,12)</f>
        <v>0</v>
      </c>
      <c r="E156">
        <f>VLOOKUP($B156,'قاعدة البيانات'!$A$1:$Q$60,13)</f>
        <v>0</v>
      </c>
      <c r="F156">
        <f>VLOOKUP($B156,'قاعدة البيانات'!$A$1:$Q$60,14)</f>
        <v>0</v>
      </c>
      <c r="G156">
        <f t="shared" si="21"/>
        <v>0</v>
      </c>
      <c r="H156">
        <f t="shared" si="22"/>
        <v>0</v>
      </c>
      <c r="I156">
        <f t="shared" si="23"/>
        <v>1</v>
      </c>
      <c r="J156">
        <f t="shared" si="24"/>
        <v>0</v>
      </c>
      <c r="K156">
        <f t="shared" si="25"/>
        <v>0</v>
      </c>
      <c r="L156">
        <f t="shared" si="26"/>
        <v>0</v>
      </c>
    </row>
    <row r="157" spans="1:12">
      <c r="A157">
        <v>156</v>
      </c>
      <c r="B157">
        <f t="shared" si="20"/>
        <v>39</v>
      </c>
      <c r="C157" t="str">
        <f>VLOOKUP(B157,'قاعدة البيانات'!$A$1:$Q$60,3)</f>
        <v>إسعادي فارس</v>
      </c>
      <c r="D157">
        <f>VLOOKUP($B157,'قاعدة البيانات'!$A$1:$Q$60,15)</f>
        <v>0</v>
      </c>
      <c r="E157">
        <f>VLOOKUP($B157,'قاعدة البيانات'!$A$1:$Q$60,16)</f>
        <v>0</v>
      </c>
      <c r="F157">
        <f>VLOOKUP($B157,'قاعدة البيانات'!$A$1:$Q$60,17)</f>
        <v>0</v>
      </c>
      <c r="G157">
        <f t="shared" si="21"/>
        <v>0</v>
      </c>
      <c r="H157">
        <f t="shared" si="22"/>
        <v>0</v>
      </c>
      <c r="I157">
        <f t="shared" si="23"/>
        <v>1</v>
      </c>
      <c r="J157">
        <f t="shared" si="24"/>
        <v>0</v>
      </c>
      <c r="K157">
        <f t="shared" si="25"/>
        <v>0</v>
      </c>
      <c r="L157">
        <f t="shared" si="26"/>
        <v>0</v>
      </c>
    </row>
    <row r="158" spans="1:12">
      <c r="A158">
        <v>157</v>
      </c>
      <c r="B158">
        <f t="shared" si="20"/>
        <v>40</v>
      </c>
      <c r="C158">
        <f>VLOOKUP(B158,'قاعدة البيانات'!$A$1:$Q$60,3)</f>
        <v>0</v>
      </c>
      <c r="D158">
        <f>VLOOKUP($B158,'قاعدة البيانات'!$A$1:$Q$60,6)</f>
        <v>0</v>
      </c>
      <c r="E158">
        <f>VLOOKUP($B158,'قاعدة البيانات'!$A$1:$Q$60,7)</f>
        <v>0</v>
      </c>
      <c r="F158">
        <f>VLOOKUP($B158,'قاعدة البيانات'!$A$1:$Q$60,8)</f>
        <v>0</v>
      </c>
      <c r="G158">
        <f t="shared" si="21"/>
        <v>0</v>
      </c>
      <c r="H158">
        <f t="shared" si="22"/>
        <v>0</v>
      </c>
      <c r="I158">
        <f t="shared" si="23"/>
        <v>1</v>
      </c>
      <c r="J158">
        <f t="shared" si="24"/>
        <v>0</v>
      </c>
      <c r="K158">
        <f t="shared" si="25"/>
        <v>0</v>
      </c>
      <c r="L158">
        <f t="shared" si="26"/>
        <v>0</v>
      </c>
    </row>
    <row r="159" spans="1:12">
      <c r="A159">
        <v>158</v>
      </c>
      <c r="B159">
        <f t="shared" si="20"/>
        <v>40</v>
      </c>
      <c r="C159">
        <f>VLOOKUP(B159,'قاعدة البيانات'!$A$1:$Q$60,3)</f>
        <v>0</v>
      </c>
      <c r="D159">
        <f>VLOOKUP($B159,'قاعدة البيانات'!$A$1:$Q$60,9)</f>
        <v>0</v>
      </c>
      <c r="E159">
        <f>VLOOKUP($B159,'قاعدة البيانات'!$A$1:$Q$60,10)</f>
        <v>0</v>
      </c>
      <c r="F159">
        <f>VLOOKUP($B159,'قاعدة البيانات'!$A$1:$Q$60,11)</f>
        <v>0</v>
      </c>
      <c r="G159">
        <f t="shared" si="21"/>
        <v>0</v>
      </c>
      <c r="H159">
        <f t="shared" si="22"/>
        <v>0</v>
      </c>
      <c r="I159">
        <f t="shared" si="23"/>
        <v>1</v>
      </c>
      <c r="J159">
        <f t="shared" si="24"/>
        <v>0</v>
      </c>
      <c r="K159">
        <f t="shared" si="25"/>
        <v>0</v>
      </c>
      <c r="L159">
        <f t="shared" si="26"/>
        <v>0</v>
      </c>
    </row>
    <row r="160" spans="1:12">
      <c r="A160">
        <v>159</v>
      </c>
      <c r="B160">
        <f t="shared" si="20"/>
        <v>40</v>
      </c>
      <c r="C160">
        <f>VLOOKUP(B160,'قاعدة البيانات'!$A$1:$Q$60,3)</f>
        <v>0</v>
      </c>
      <c r="D160">
        <f>VLOOKUP($B160,'قاعدة البيانات'!$A$1:$Q$60,12)</f>
        <v>0</v>
      </c>
      <c r="E160">
        <f>VLOOKUP($B160,'قاعدة البيانات'!$A$1:$Q$60,13)</f>
        <v>0</v>
      </c>
      <c r="F160">
        <f>VLOOKUP($B160,'قاعدة البيانات'!$A$1:$Q$60,14)</f>
        <v>0</v>
      </c>
      <c r="G160">
        <f t="shared" si="21"/>
        <v>0</v>
      </c>
      <c r="H160">
        <f t="shared" si="22"/>
        <v>0</v>
      </c>
      <c r="I160">
        <f t="shared" si="23"/>
        <v>1</v>
      </c>
      <c r="J160">
        <f t="shared" si="24"/>
        <v>0</v>
      </c>
      <c r="K160">
        <f t="shared" si="25"/>
        <v>0</v>
      </c>
      <c r="L160">
        <f t="shared" si="26"/>
        <v>0</v>
      </c>
    </row>
    <row r="161" spans="1:12">
      <c r="A161">
        <v>160</v>
      </c>
      <c r="B161">
        <f t="shared" si="20"/>
        <v>40</v>
      </c>
      <c r="C161">
        <f>VLOOKUP(B161,'قاعدة البيانات'!$A$1:$Q$60,3)</f>
        <v>0</v>
      </c>
      <c r="D161">
        <f>VLOOKUP($B161,'قاعدة البيانات'!$A$1:$Q$60,15)</f>
        <v>0</v>
      </c>
      <c r="E161">
        <f>VLOOKUP($B161,'قاعدة البيانات'!$A$1:$Q$60,16)</f>
        <v>0</v>
      </c>
      <c r="F161">
        <f>VLOOKUP($B161,'قاعدة البيانات'!$A$1:$Q$60,17)</f>
        <v>0</v>
      </c>
      <c r="G161">
        <f t="shared" si="21"/>
        <v>0</v>
      </c>
      <c r="H161">
        <f t="shared" si="22"/>
        <v>0</v>
      </c>
      <c r="I161">
        <f t="shared" si="23"/>
        <v>1</v>
      </c>
      <c r="J161">
        <f t="shared" si="24"/>
        <v>0</v>
      </c>
      <c r="K161">
        <f t="shared" si="25"/>
        <v>0</v>
      </c>
      <c r="L161">
        <f t="shared" si="26"/>
        <v>0</v>
      </c>
    </row>
    <row r="162" spans="1:12">
      <c r="G162">
        <f>SUM(G2:G161)</f>
        <v>86</v>
      </c>
      <c r="H162">
        <f t="shared" ref="H162:L162" si="27">SUM(H2:H161)</f>
        <v>38</v>
      </c>
      <c r="I162">
        <f t="shared" si="27"/>
        <v>36</v>
      </c>
      <c r="J162">
        <f t="shared" si="27"/>
        <v>41</v>
      </c>
      <c r="K162">
        <f t="shared" si="27"/>
        <v>30</v>
      </c>
      <c r="L162">
        <f t="shared" si="27"/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61"/>
  <sheetViews>
    <sheetView rightToLeft="1" topLeftCell="A139" workbookViewId="0">
      <selection activeCell="A139" sqref="A1:XFD1048576"/>
    </sheetView>
  </sheetViews>
  <sheetFormatPr defaultRowHeight="14.25"/>
  <cols>
    <col min="3" max="3" width="27.375" customWidth="1"/>
    <col min="4" max="4" width="45.875" customWidth="1"/>
    <col min="5" max="5" width="18.875" customWidth="1"/>
  </cols>
  <sheetData>
    <row r="1" spans="1:6">
      <c r="A1" t="s">
        <v>86</v>
      </c>
      <c r="B1" t="s">
        <v>87</v>
      </c>
      <c r="C1" t="s">
        <v>88</v>
      </c>
      <c r="D1" t="s">
        <v>89</v>
      </c>
      <c r="E1" t="s">
        <v>90</v>
      </c>
      <c r="F1" t="s">
        <v>91</v>
      </c>
    </row>
    <row r="2" spans="1:6">
      <c r="A2">
        <v>1</v>
      </c>
      <c r="B2">
        <v>1</v>
      </c>
      <c r="C2" t="s">
        <v>7</v>
      </c>
      <c r="D2" t="s">
        <v>9</v>
      </c>
      <c r="E2" t="s">
        <v>3</v>
      </c>
      <c r="F2" t="s">
        <v>10</v>
      </c>
    </row>
    <row r="3" spans="1:6">
      <c r="A3">
        <v>2</v>
      </c>
      <c r="B3">
        <v>1</v>
      </c>
      <c r="C3" t="s">
        <v>7</v>
      </c>
      <c r="D3" t="s">
        <v>11</v>
      </c>
      <c r="E3" t="s">
        <v>12</v>
      </c>
      <c r="F3" t="s">
        <v>10</v>
      </c>
    </row>
    <row r="4" spans="1:6">
      <c r="A4">
        <v>3</v>
      </c>
      <c r="B4">
        <v>1</v>
      </c>
      <c r="C4" t="s">
        <v>7</v>
      </c>
      <c r="D4">
        <v>0</v>
      </c>
      <c r="E4">
        <v>0</v>
      </c>
      <c r="F4">
        <v>0</v>
      </c>
    </row>
    <row r="5" spans="1:6">
      <c r="A5">
        <v>4</v>
      </c>
      <c r="B5">
        <v>1</v>
      </c>
      <c r="C5" t="s">
        <v>7</v>
      </c>
      <c r="D5">
        <v>0</v>
      </c>
      <c r="E5">
        <v>0</v>
      </c>
      <c r="F5">
        <v>0</v>
      </c>
    </row>
    <row r="6" spans="1:6">
      <c r="A6">
        <v>5</v>
      </c>
      <c r="B6">
        <v>2</v>
      </c>
      <c r="C6" t="s">
        <v>13</v>
      </c>
      <c r="D6" t="s">
        <v>16</v>
      </c>
      <c r="E6" t="s">
        <v>12</v>
      </c>
      <c r="F6" t="s">
        <v>4</v>
      </c>
    </row>
    <row r="7" spans="1:6">
      <c r="A7">
        <v>6</v>
      </c>
      <c r="B7">
        <v>2</v>
      </c>
      <c r="C7" t="s">
        <v>13</v>
      </c>
      <c r="D7" t="s">
        <v>17</v>
      </c>
      <c r="E7" t="s">
        <v>3</v>
      </c>
      <c r="F7" t="s">
        <v>4</v>
      </c>
    </row>
    <row r="8" spans="1:6">
      <c r="A8">
        <v>7</v>
      </c>
      <c r="B8">
        <v>2</v>
      </c>
      <c r="C8" t="s">
        <v>13</v>
      </c>
      <c r="D8" t="s">
        <v>18</v>
      </c>
      <c r="E8" t="s">
        <v>12</v>
      </c>
      <c r="F8" t="s">
        <v>4</v>
      </c>
    </row>
    <row r="9" spans="1:6">
      <c r="A9">
        <v>8</v>
      </c>
      <c r="B9">
        <v>2</v>
      </c>
      <c r="C9" t="s">
        <v>13</v>
      </c>
      <c r="D9" t="s">
        <v>19</v>
      </c>
      <c r="E9" t="s">
        <v>12</v>
      </c>
      <c r="F9" t="s">
        <v>4</v>
      </c>
    </row>
    <row r="10" spans="1:6">
      <c r="A10">
        <v>9</v>
      </c>
      <c r="B10">
        <v>3</v>
      </c>
      <c r="C10" t="s">
        <v>20</v>
      </c>
      <c r="D10" t="s">
        <v>23</v>
      </c>
      <c r="E10" t="s">
        <v>5</v>
      </c>
      <c r="F10" t="s">
        <v>10</v>
      </c>
    </row>
    <row r="11" spans="1:6">
      <c r="A11">
        <v>10</v>
      </c>
      <c r="B11">
        <v>3</v>
      </c>
      <c r="C11" t="s">
        <v>20</v>
      </c>
      <c r="D11" t="s">
        <v>24</v>
      </c>
      <c r="E11" t="s">
        <v>5</v>
      </c>
      <c r="F11" t="s">
        <v>4</v>
      </c>
    </row>
    <row r="12" spans="1:6">
      <c r="A12">
        <v>11</v>
      </c>
      <c r="B12">
        <v>3</v>
      </c>
      <c r="C12" t="s">
        <v>20</v>
      </c>
      <c r="D12">
        <v>0</v>
      </c>
      <c r="E12">
        <v>0</v>
      </c>
      <c r="F12">
        <v>0</v>
      </c>
    </row>
    <row r="13" spans="1:6">
      <c r="A13">
        <v>12</v>
      </c>
      <c r="B13">
        <v>3</v>
      </c>
      <c r="C13" t="s">
        <v>20</v>
      </c>
      <c r="D13">
        <v>0</v>
      </c>
      <c r="E13">
        <v>0</v>
      </c>
      <c r="F13">
        <v>0</v>
      </c>
    </row>
    <row r="14" spans="1:6">
      <c r="A14">
        <v>13</v>
      </c>
      <c r="B14">
        <v>4</v>
      </c>
      <c r="C14" t="s">
        <v>25</v>
      </c>
      <c r="D14" t="s">
        <v>27</v>
      </c>
      <c r="E14" t="s">
        <v>12</v>
      </c>
      <c r="F14" t="s">
        <v>4</v>
      </c>
    </row>
    <row r="15" spans="1:6">
      <c r="A15">
        <v>14</v>
      </c>
      <c r="B15">
        <v>4</v>
      </c>
      <c r="C15" t="s">
        <v>25</v>
      </c>
      <c r="D15" t="s">
        <v>28</v>
      </c>
      <c r="E15" t="s">
        <v>12</v>
      </c>
      <c r="F15" t="s">
        <v>4</v>
      </c>
    </row>
    <row r="16" spans="1:6">
      <c r="A16">
        <v>15</v>
      </c>
      <c r="B16">
        <v>4</v>
      </c>
      <c r="C16" t="s">
        <v>25</v>
      </c>
      <c r="D16" t="s">
        <v>29</v>
      </c>
      <c r="E16" t="s">
        <v>3</v>
      </c>
      <c r="F16" t="s">
        <v>4</v>
      </c>
    </row>
    <row r="17" spans="1:6">
      <c r="A17">
        <v>16</v>
      </c>
      <c r="B17">
        <v>4</v>
      </c>
      <c r="C17" t="s">
        <v>25</v>
      </c>
      <c r="D17" t="s">
        <v>30</v>
      </c>
      <c r="E17" t="s">
        <v>3</v>
      </c>
      <c r="F17" t="s">
        <v>4</v>
      </c>
    </row>
    <row r="18" spans="1:6">
      <c r="A18">
        <v>17</v>
      </c>
      <c r="B18">
        <v>5</v>
      </c>
      <c r="C18" t="s">
        <v>31</v>
      </c>
      <c r="D18" t="s">
        <v>34</v>
      </c>
      <c r="E18" t="s">
        <v>12</v>
      </c>
      <c r="F18" t="s">
        <v>10</v>
      </c>
    </row>
    <row r="19" spans="1:6">
      <c r="A19">
        <v>18</v>
      </c>
      <c r="B19">
        <v>5</v>
      </c>
      <c r="C19" t="s">
        <v>31</v>
      </c>
      <c r="D19" t="s">
        <v>35</v>
      </c>
      <c r="E19" t="s">
        <v>12</v>
      </c>
      <c r="F19" t="s">
        <v>10</v>
      </c>
    </row>
    <row r="20" spans="1:6">
      <c r="A20">
        <v>19</v>
      </c>
      <c r="B20">
        <v>5</v>
      </c>
      <c r="C20" t="s">
        <v>31</v>
      </c>
      <c r="D20" t="s">
        <v>36</v>
      </c>
      <c r="E20" t="s">
        <v>12</v>
      </c>
      <c r="F20" t="s">
        <v>10</v>
      </c>
    </row>
    <row r="21" spans="1:6">
      <c r="A21">
        <v>20</v>
      </c>
      <c r="B21">
        <v>5</v>
      </c>
      <c r="C21" t="s">
        <v>31</v>
      </c>
      <c r="D21" t="s">
        <v>37</v>
      </c>
      <c r="E21" t="s">
        <v>3</v>
      </c>
      <c r="F21" t="s">
        <v>10</v>
      </c>
    </row>
    <row r="22" spans="1:6">
      <c r="A22">
        <v>21</v>
      </c>
      <c r="B22">
        <v>6</v>
      </c>
      <c r="C22" t="s">
        <v>40</v>
      </c>
      <c r="D22" t="s">
        <v>43</v>
      </c>
      <c r="E22" t="s">
        <v>12</v>
      </c>
      <c r="F22" t="s">
        <v>10</v>
      </c>
    </row>
    <row r="23" spans="1:6">
      <c r="A23">
        <v>22</v>
      </c>
      <c r="B23">
        <v>6</v>
      </c>
      <c r="C23" t="s">
        <v>40</v>
      </c>
      <c r="D23" t="s">
        <v>44</v>
      </c>
      <c r="E23" t="s">
        <v>5</v>
      </c>
      <c r="F23" t="s">
        <v>4</v>
      </c>
    </row>
    <row r="24" spans="1:6">
      <c r="A24">
        <v>23</v>
      </c>
      <c r="B24">
        <v>6</v>
      </c>
      <c r="C24" t="s">
        <v>40</v>
      </c>
      <c r="D24">
        <v>0</v>
      </c>
      <c r="E24">
        <v>0</v>
      </c>
      <c r="F24">
        <v>0</v>
      </c>
    </row>
    <row r="25" spans="1:6">
      <c r="A25">
        <v>24</v>
      </c>
      <c r="B25">
        <v>6</v>
      </c>
      <c r="C25" t="s">
        <v>40</v>
      </c>
      <c r="D25">
        <v>0</v>
      </c>
      <c r="E25">
        <v>0</v>
      </c>
      <c r="F25">
        <v>0</v>
      </c>
    </row>
    <row r="26" spans="1:6">
      <c r="A26">
        <v>25</v>
      </c>
      <c r="B26">
        <v>7</v>
      </c>
      <c r="C26" t="s">
        <v>45</v>
      </c>
      <c r="D26" t="s">
        <v>47</v>
      </c>
      <c r="E26" t="s">
        <v>12</v>
      </c>
      <c r="F26" t="s">
        <v>10</v>
      </c>
    </row>
    <row r="27" spans="1:6">
      <c r="A27">
        <v>26</v>
      </c>
      <c r="B27">
        <v>7</v>
      </c>
      <c r="C27" t="s">
        <v>45</v>
      </c>
      <c r="D27" t="s">
        <v>48</v>
      </c>
      <c r="E27" t="s">
        <v>12</v>
      </c>
      <c r="F27" t="s">
        <v>4</v>
      </c>
    </row>
    <row r="28" spans="1:6">
      <c r="A28">
        <v>27</v>
      </c>
      <c r="B28">
        <v>7</v>
      </c>
      <c r="C28" t="s">
        <v>45</v>
      </c>
      <c r="D28" t="s">
        <v>49</v>
      </c>
      <c r="E28" t="s">
        <v>12</v>
      </c>
      <c r="F28" t="s">
        <v>4</v>
      </c>
    </row>
    <row r="29" spans="1:6">
      <c r="A29">
        <v>28</v>
      </c>
      <c r="B29">
        <v>7</v>
      </c>
      <c r="C29" t="s">
        <v>45</v>
      </c>
      <c r="D29" t="s">
        <v>50</v>
      </c>
      <c r="E29" t="s">
        <v>5</v>
      </c>
      <c r="F29" t="s">
        <v>4</v>
      </c>
    </row>
    <row r="30" spans="1:6">
      <c r="A30">
        <v>29</v>
      </c>
      <c r="B30">
        <v>8</v>
      </c>
      <c r="C30" t="s">
        <v>51</v>
      </c>
      <c r="D30" t="s">
        <v>54</v>
      </c>
      <c r="E30" t="s">
        <v>5</v>
      </c>
      <c r="F30" t="s">
        <v>10</v>
      </c>
    </row>
    <row r="31" spans="1:6">
      <c r="A31">
        <v>30</v>
      </c>
      <c r="B31">
        <v>8</v>
      </c>
      <c r="C31" t="s">
        <v>51</v>
      </c>
      <c r="D31" t="s">
        <v>55</v>
      </c>
      <c r="E31" t="s">
        <v>5</v>
      </c>
      <c r="F31" t="s">
        <v>10</v>
      </c>
    </row>
    <row r="32" spans="1:6">
      <c r="A32">
        <v>31</v>
      </c>
      <c r="B32">
        <v>8</v>
      </c>
      <c r="C32" t="s">
        <v>51</v>
      </c>
      <c r="D32" t="s">
        <v>56</v>
      </c>
      <c r="E32" t="s">
        <v>5</v>
      </c>
      <c r="F32" t="s">
        <v>10</v>
      </c>
    </row>
    <row r="33" spans="1:6">
      <c r="A33">
        <v>32</v>
      </c>
      <c r="B33">
        <v>8</v>
      </c>
      <c r="C33" t="s">
        <v>51</v>
      </c>
      <c r="D33" t="s">
        <v>57</v>
      </c>
      <c r="E33" t="s">
        <v>3</v>
      </c>
      <c r="F33" t="s">
        <v>10</v>
      </c>
    </row>
    <row r="34" spans="1:6">
      <c r="A34">
        <v>33</v>
      </c>
      <c r="B34">
        <v>9</v>
      </c>
      <c r="C34" t="s">
        <v>60</v>
      </c>
      <c r="D34" t="s">
        <v>62</v>
      </c>
      <c r="E34" t="s">
        <v>12</v>
      </c>
      <c r="F34" t="s">
        <v>10</v>
      </c>
    </row>
    <row r="35" spans="1:6">
      <c r="A35">
        <v>34</v>
      </c>
      <c r="B35">
        <v>9</v>
      </c>
      <c r="C35" t="s">
        <v>60</v>
      </c>
      <c r="D35" t="s">
        <v>63</v>
      </c>
      <c r="E35" t="s">
        <v>12</v>
      </c>
      <c r="F35" t="s">
        <v>10</v>
      </c>
    </row>
    <row r="36" spans="1:6">
      <c r="A36">
        <v>35</v>
      </c>
      <c r="B36">
        <v>9</v>
      </c>
      <c r="C36" t="s">
        <v>60</v>
      </c>
      <c r="D36" t="s">
        <v>64</v>
      </c>
      <c r="E36" t="s">
        <v>3</v>
      </c>
      <c r="F36" t="s">
        <v>10</v>
      </c>
    </row>
    <row r="37" spans="1:6">
      <c r="A37">
        <v>36</v>
      </c>
      <c r="B37">
        <v>9</v>
      </c>
      <c r="C37" t="s">
        <v>60</v>
      </c>
      <c r="D37" t="s">
        <v>65</v>
      </c>
      <c r="E37" t="s">
        <v>3</v>
      </c>
      <c r="F37" t="s">
        <v>10</v>
      </c>
    </row>
    <row r="38" spans="1:6">
      <c r="A38">
        <v>37</v>
      </c>
      <c r="B38">
        <v>10</v>
      </c>
      <c r="C38" t="s">
        <v>66</v>
      </c>
      <c r="D38" t="s">
        <v>68</v>
      </c>
      <c r="E38" t="s">
        <v>3</v>
      </c>
      <c r="F38" t="s">
        <v>10</v>
      </c>
    </row>
    <row r="39" spans="1:6">
      <c r="A39">
        <v>38</v>
      </c>
      <c r="B39">
        <v>10</v>
      </c>
      <c r="C39" t="s">
        <v>66</v>
      </c>
      <c r="D39" t="s">
        <v>69</v>
      </c>
      <c r="E39" t="s">
        <v>12</v>
      </c>
      <c r="F39" t="s">
        <v>4</v>
      </c>
    </row>
    <row r="40" spans="1:6">
      <c r="A40">
        <v>39</v>
      </c>
      <c r="B40">
        <v>10</v>
      </c>
      <c r="C40" t="s">
        <v>66</v>
      </c>
      <c r="D40">
        <v>0</v>
      </c>
      <c r="E40">
        <v>0</v>
      </c>
      <c r="F40">
        <v>0</v>
      </c>
    </row>
    <row r="41" spans="1:6">
      <c r="A41">
        <v>40</v>
      </c>
      <c r="B41">
        <v>10</v>
      </c>
      <c r="C41" t="s">
        <v>66</v>
      </c>
      <c r="D41">
        <v>0</v>
      </c>
      <c r="E41">
        <v>0</v>
      </c>
      <c r="F41">
        <v>0</v>
      </c>
    </row>
    <row r="42" spans="1:6">
      <c r="A42">
        <v>41</v>
      </c>
      <c r="B42">
        <v>11</v>
      </c>
      <c r="C42" t="s">
        <v>70</v>
      </c>
      <c r="D42" t="s">
        <v>71</v>
      </c>
      <c r="E42" t="s">
        <v>12</v>
      </c>
      <c r="F42" t="s">
        <v>10</v>
      </c>
    </row>
    <row r="43" spans="1:6">
      <c r="A43">
        <v>42</v>
      </c>
      <c r="B43">
        <v>11</v>
      </c>
      <c r="C43" t="s">
        <v>70</v>
      </c>
      <c r="D43" t="s">
        <v>72</v>
      </c>
      <c r="E43" t="s">
        <v>3</v>
      </c>
      <c r="F43" t="s">
        <v>10</v>
      </c>
    </row>
    <row r="44" spans="1:6">
      <c r="A44">
        <v>43</v>
      </c>
      <c r="B44">
        <v>11</v>
      </c>
      <c r="C44" t="s">
        <v>70</v>
      </c>
      <c r="D44" t="s">
        <v>73</v>
      </c>
      <c r="E44" t="s">
        <v>3</v>
      </c>
      <c r="F44" t="s">
        <v>10</v>
      </c>
    </row>
    <row r="45" spans="1:6">
      <c r="A45">
        <v>44</v>
      </c>
      <c r="B45">
        <v>11</v>
      </c>
      <c r="C45" t="s">
        <v>70</v>
      </c>
      <c r="D45" t="s">
        <v>39</v>
      </c>
      <c r="E45" t="s">
        <v>3</v>
      </c>
      <c r="F45" t="s">
        <v>4</v>
      </c>
    </row>
    <row r="46" spans="1:6">
      <c r="A46">
        <v>45</v>
      </c>
      <c r="B46">
        <v>12</v>
      </c>
      <c r="C46" t="s">
        <v>74</v>
      </c>
      <c r="D46" t="s">
        <v>76</v>
      </c>
      <c r="E46" t="s">
        <v>5</v>
      </c>
      <c r="F46" t="s">
        <v>10</v>
      </c>
    </row>
    <row r="47" spans="1:6">
      <c r="A47">
        <v>46</v>
      </c>
      <c r="B47">
        <v>12</v>
      </c>
      <c r="C47" t="s">
        <v>74</v>
      </c>
      <c r="D47" t="s">
        <v>77</v>
      </c>
      <c r="E47" t="s">
        <v>5</v>
      </c>
      <c r="F47" t="s">
        <v>10</v>
      </c>
    </row>
    <row r="48" spans="1:6">
      <c r="A48">
        <v>47</v>
      </c>
      <c r="B48">
        <v>12</v>
      </c>
      <c r="C48" t="s">
        <v>74</v>
      </c>
      <c r="D48" t="s">
        <v>78</v>
      </c>
      <c r="E48">
        <v>0</v>
      </c>
      <c r="F48" t="s">
        <v>4</v>
      </c>
    </row>
    <row r="49" spans="1:6">
      <c r="A49">
        <v>48</v>
      </c>
      <c r="B49">
        <v>12</v>
      </c>
      <c r="C49" t="s">
        <v>74</v>
      </c>
      <c r="D49">
        <v>0</v>
      </c>
      <c r="E49">
        <v>0</v>
      </c>
      <c r="F49">
        <v>0</v>
      </c>
    </row>
    <row r="50" spans="1:6">
      <c r="A50">
        <v>49</v>
      </c>
      <c r="B50">
        <v>13</v>
      </c>
      <c r="C50" t="s">
        <v>79</v>
      </c>
      <c r="D50" t="s">
        <v>82</v>
      </c>
      <c r="E50" t="s">
        <v>3</v>
      </c>
      <c r="F50" t="s">
        <v>10</v>
      </c>
    </row>
    <row r="51" spans="1:6">
      <c r="A51">
        <v>50</v>
      </c>
      <c r="B51">
        <v>13</v>
      </c>
      <c r="C51" t="s">
        <v>79</v>
      </c>
      <c r="D51" t="s">
        <v>83</v>
      </c>
      <c r="E51" t="s">
        <v>3</v>
      </c>
      <c r="F51" t="s">
        <v>10</v>
      </c>
    </row>
    <row r="52" spans="1:6">
      <c r="A52">
        <v>51</v>
      </c>
      <c r="B52">
        <v>13</v>
      </c>
      <c r="C52" t="s">
        <v>79</v>
      </c>
      <c r="D52" t="s">
        <v>84</v>
      </c>
      <c r="E52" t="s">
        <v>3</v>
      </c>
      <c r="F52" t="s">
        <v>10</v>
      </c>
    </row>
    <row r="53" spans="1:6">
      <c r="A53">
        <v>52</v>
      </c>
      <c r="B53">
        <v>13</v>
      </c>
      <c r="C53" t="s">
        <v>79</v>
      </c>
      <c r="D53" t="s">
        <v>85</v>
      </c>
      <c r="E53" t="s">
        <v>3</v>
      </c>
      <c r="F53" t="s">
        <v>10</v>
      </c>
    </row>
    <row r="54" spans="1:6">
      <c r="A54">
        <v>53</v>
      </c>
      <c r="B54">
        <v>14</v>
      </c>
      <c r="C54" t="s">
        <v>92</v>
      </c>
      <c r="D54" t="s">
        <v>94</v>
      </c>
      <c r="E54" t="s">
        <v>12</v>
      </c>
      <c r="F54" t="s">
        <v>10</v>
      </c>
    </row>
    <row r="55" spans="1:6">
      <c r="A55">
        <v>54</v>
      </c>
      <c r="B55">
        <v>14</v>
      </c>
      <c r="C55" t="s">
        <v>92</v>
      </c>
      <c r="D55" t="s">
        <v>95</v>
      </c>
      <c r="E55" t="s">
        <v>12</v>
      </c>
      <c r="F55" t="s">
        <v>10</v>
      </c>
    </row>
    <row r="56" spans="1:6">
      <c r="A56">
        <v>55</v>
      </c>
      <c r="B56">
        <v>14</v>
      </c>
      <c r="C56" t="s">
        <v>92</v>
      </c>
      <c r="D56">
        <v>0</v>
      </c>
      <c r="E56">
        <v>0</v>
      </c>
      <c r="F56">
        <v>0</v>
      </c>
    </row>
    <row r="57" spans="1:6">
      <c r="A57">
        <v>56</v>
      </c>
      <c r="B57">
        <v>14</v>
      </c>
      <c r="C57" t="s">
        <v>92</v>
      </c>
      <c r="D57">
        <v>0</v>
      </c>
      <c r="E57">
        <v>0</v>
      </c>
      <c r="F57">
        <v>0</v>
      </c>
    </row>
    <row r="58" spans="1:6">
      <c r="A58">
        <v>57</v>
      </c>
      <c r="B58">
        <v>15</v>
      </c>
      <c r="C58" t="s">
        <v>96</v>
      </c>
      <c r="D58" t="s">
        <v>98</v>
      </c>
      <c r="E58" t="s">
        <v>12</v>
      </c>
      <c r="F58" t="s">
        <v>4</v>
      </c>
    </row>
    <row r="59" spans="1:6">
      <c r="A59">
        <v>58</v>
      </c>
      <c r="B59">
        <v>15</v>
      </c>
      <c r="C59" t="s">
        <v>96</v>
      </c>
      <c r="D59" t="s">
        <v>99</v>
      </c>
      <c r="E59" t="s">
        <v>12</v>
      </c>
      <c r="F59" t="s">
        <v>4</v>
      </c>
    </row>
    <row r="60" spans="1:6">
      <c r="A60">
        <v>59</v>
      </c>
      <c r="B60">
        <v>15</v>
      </c>
      <c r="C60" t="s">
        <v>96</v>
      </c>
      <c r="D60" t="s">
        <v>100</v>
      </c>
      <c r="E60" t="s">
        <v>12</v>
      </c>
      <c r="F60" t="s">
        <v>4</v>
      </c>
    </row>
    <row r="61" spans="1:6">
      <c r="A61">
        <v>60</v>
      </c>
      <c r="B61">
        <v>15</v>
      </c>
      <c r="C61" t="s">
        <v>96</v>
      </c>
      <c r="D61" t="s">
        <v>101</v>
      </c>
      <c r="E61" t="s">
        <v>5</v>
      </c>
      <c r="F61" t="s">
        <v>4</v>
      </c>
    </row>
    <row r="62" spans="1:6">
      <c r="A62">
        <v>61</v>
      </c>
      <c r="B62">
        <v>16</v>
      </c>
      <c r="C62" t="s">
        <v>102</v>
      </c>
      <c r="D62" t="s">
        <v>105</v>
      </c>
      <c r="E62" t="s">
        <v>3</v>
      </c>
      <c r="F62" t="s">
        <v>10</v>
      </c>
    </row>
    <row r="63" spans="1:6">
      <c r="A63">
        <v>62</v>
      </c>
      <c r="B63">
        <v>16</v>
      </c>
      <c r="C63" t="s">
        <v>102</v>
      </c>
      <c r="D63" t="s">
        <v>106</v>
      </c>
      <c r="E63" t="s">
        <v>3</v>
      </c>
      <c r="F63" t="s">
        <v>10</v>
      </c>
    </row>
    <row r="64" spans="1:6">
      <c r="A64">
        <v>63</v>
      </c>
      <c r="B64">
        <v>16</v>
      </c>
      <c r="C64" t="s">
        <v>102</v>
      </c>
      <c r="D64" t="s">
        <v>107</v>
      </c>
      <c r="E64" t="s">
        <v>3</v>
      </c>
      <c r="F64" t="s">
        <v>10</v>
      </c>
    </row>
    <row r="65" spans="1:6">
      <c r="A65">
        <v>64</v>
      </c>
      <c r="B65">
        <v>16</v>
      </c>
      <c r="C65" t="s">
        <v>102</v>
      </c>
      <c r="D65" t="s">
        <v>108</v>
      </c>
      <c r="E65" t="s">
        <v>3</v>
      </c>
      <c r="F65" t="s">
        <v>10</v>
      </c>
    </row>
    <row r="66" spans="1:6">
      <c r="A66">
        <v>65</v>
      </c>
      <c r="B66">
        <v>17</v>
      </c>
      <c r="C66" t="s">
        <v>109</v>
      </c>
      <c r="D66" t="s">
        <v>114</v>
      </c>
      <c r="E66" t="s">
        <v>5</v>
      </c>
      <c r="F66" t="s">
        <v>10</v>
      </c>
    </row>
    <row r="67" spans="1:6">
      <c r="A67">
        <v>66</v>
      </c>
      <c r="B67">
        <v>17</v>
      </c>
      <c r="C67" t="s">
        <v>109</v>
      </c>
      <c r="D67" t="s">
        <v>112</v>
      </c>
      <c r="E67" t="s">
        <v>5</v>
      </c>
      <c r="F67" t="s">
        <v>10</v>
      </c>
    </row>
    <row r="68" spans="1:6">
      <c r="A68">
        <v>67</v>
      </c>
      <c r="B68">
        <v>17</v>
      </c>
      <c r="C68" t="s">
        <v>109</v>
      </c>
      <c r="D68" t="s">
        <v>113</v>
      </c>
      <c r="E68" t="s">
        <v>5</v>
      </c>
      <c r="F68" t="s">
        <v>4</v>
      </c>
    </row>
    <row r="69" spans="1:6">
      <c r="A69">
        <v>68</v>
      </c>
      <c r="B69">
        <v>17</v>
      </c>
      <c r="C69" t="s">
        <v>109</v>
      </c>
      <c r="D69">
        <v>0</v>
      </c>
      <c r="E69">
        <v>0</v>
      </c>
      <c r="F69">
        <v>0</v>
      </c>
    </row>
    <row r="70" spans="1:6">
      <c r="A70">
        <v>69</v>
      </c>
      <c r="B70">
        <v>18</v>
      </c>
      <c r="C70" t="s">
        <v>0</v>
      </c>
      <c r="D70" t="s">
        <v>115</v>
      </c>
      <c r="E70" t="s">
        <v>5</v>
      </c>
      <c r="F70" t="s">
        <v>10</v>
      </c>
    </row>
    <row r="71" spans="1:6">
      <c r="A71">
        <v>70</v>
      </c>
      <c r="B71">
        <v>18</v>
      </c>
      <c r="C71" t="s">
        <v>0</v>
      </c>
      <c r="D71" t="s">
        <v>116</v>
      </c>
      <c r="E71" t="s">
        <v>5</v>
      </c>
      <c r="F71" t="s">
        <v>10</v>
      </c>
    </row>
    <row r="72" spans="1:6">
      <c r="A72">
        <v>71</v>
      </c>
      <c r="B72">
        <v>18</v>
      </c>
      <c r="C72" t="s">
        <v>0</v>
      </c>
      <c r="D72" t="s">
        <v>117</v>
      </c>
      <c r="E72" t="s">
        <v>5</v>
      </c>
      <c r="F72" t="s">
        <v>10</v>
      </c>
    </row>
    <row r="73" spans="1:6">
      <c r="A73">
        <v>72</v>
      </c>
      <c r="B73">
        <v>18</v>
      </c>
      <c r="C73" t="s">
        <v>0</v>
      </c>
      <c r="D73" t="s">
        <v>6</v>
      </c>
      <c r="E73" t="s">
        <v>3</v>
      </c>
      <c r="F73" t="s">
        <v>4</v>
      </c>
    </row>
    <row r="74" spans="1:6">
      <c r="A74">
        <v>73</v>
      </c>
      <c r="B74">
        <v>19</v>
      </c>
      <c r="C74" t="s">
        <v>118</v>
      </c>
      <c r="D74" t="s">
        <v>120</v>
      </c>
      <c r="E74" t="s">
        <v>3</v>
      </c>
      <c r="F74" t="s">
        <v>10</v>
      </c>
    </row>
    <row r="75" spans="1:6">
      <c r="A75">
        <v>74</v>
      </c>
      <c r="B75">
        <v>19</v>
      </c>
      <c r="C75" t="s">
        <v>118</v>
      </c>
      <c r="D75" t="s">
        <v>121</v>
      </c>
      <c r="E75" t="s">
        <v>3</v>
      </c>
      <c r="F75" t="s">
        <v>10</v>
      </c>
    </row>
    <row r="76" spans="1:6">
      <c r="A76">
        <v>75</v>
      </c>
      <c r="B76">
        <v>19</v>
      </c>
      <c r="C76" t="s">
        <v>118</v>
      </c>
      <c r="D76" t="s">
        <v>122</v>
      </c>
      <c r="E76" t="s">
        <v>3</v>
      </c>
      <c r="F76" t="s">
        <v>10</v>
      </c>
    </row>
    <row r="77" spans="1:6">
      <c r="A77">
        <v>76</v>
      </c>
      <c r="B77">
        <v>19</v>
      </c>
      <c r="C77" t="s">
        <v>118</v>
      </c>
      <c r="D77" t="s">
        <v>123</v>
      </c>
      <c r="E77" t="s">
        <v>3</v>
      </c>
      <c r="F77" t="s">
        <v>10</v>
      </c>
    </row>
    <row r="78" spans="1:6">
      <c r="A78">
        <v>77</v>
      </c>
      <c r="B78">
        <v>20</v>
      </c>
      <c r="C78" t="s">
        <v>118</v>
      </c>
      <c r="D78" t="s">
        <v>120</v>
      </c>
      <c r="E78" t="s">
        <v>3</v>
      </c>
      <c r="F78" t="s">
        <v>10</v>
      </c>
    </row>
    <row r="79" spans="1:6">
      <c r="A79">
        <v>78</v>
      </c>
      <c r="B79">
        <v>20</v>
      </c>
      <c r="C79" t="s">
        <v>118</v>
      </c>
      <c r="D79" t="s">
        <v>121</v>
      </c>
      <c r="E79" t="s">
        <v>3</v>
      </c>
      <c r="F79" t="s">
        <v>10</v>
      </c>
    </row>
    <row r="80" spans="1:6">
      <c r="A80">
        <v>79</v>
      </c>
      <c r="B80">
        <v>20</v>
      </c>
      <c r="C80" t="s">
        <v>118</v>
      </c>
      <c r="D80" t="s">
        <v>122</v>
      </c>
      <c r="E80" t="s">
        <v>3</v>
      </c>
      <c r="F80" t="s">
        <v>10</v>
      </c>
    </row>
    <row r="81" spans="1:6">
      <c r="A81">
        <v>80</v>
      </c>
      <c r="B81">
        <v>20</v>
      </c>
      <c r="C81" t="s">
        <v>118</v>
      </c>
      <c r="D81" t="s">
        <v>123</v>
      </c>
      <c r="E81" t="s">
        <v>3</v>
      </c>
      <c r="F81" t="s">
        <v>10</v>
      </c>
    </row>
    <row r="82" spans="1:6">
      <c r="A82">
        <v>81</v>
      </c>
      <c r="B82">
        <v>21</v>
      </c>
      <c r="C82" t="s">
        <v>131</v>
      </c>
      <c r="D82" t="s">
        <v>133</v>
      </c>
      <c r="E82" t="s">
        <v>12</v>
      </c>
      <c r="F82" t="s">
        <v>10</v>
      </c>
    </row>
    <row r="83" spans="1:6">
      <c r="A83">
        <v>82</v>
      </c>
      <c r="B83">
        <v>21</v>
      </c>
      <c r="C83" t="s">
        <v>131</v>
      </c>
      <c r="D83" t="s">
        <v>134</v>
      </c>
      <c r="E83" t="s">
        <v>12</v>
      </c>
      <c r="F83" t="s">
        <v>10</v>
      </c>
    </row>
    <row r="84" spans="1:6">
      <c r="A84">
        <v>83</v>
      </c>
      <c r="B84">
        <v>21</v>
      </c>
      <c r="C84" t="s">
        <v>131</v>
      </c>
      <c r="D84">
        <v>0</v>
      </c>
      <c r="E84">
        <v>0</v>
      </c>
      <c r="F84">
        <v>0</v>
      </c>
    </row>
    <row r="85" spans="1:6">
      <c r="A85">
        <v>84</v>
      </c>
      <c r="B85">
        <v>21</v>
      </c>
      <c r="C85" t="s">
        <v>131</v>
      </c>
      <c r="D85">
        <v>0</v>
      </c>
      <c r="E85">
        <v>0</v>
      </c>
      <c r="F85">
        <v>0</v>
      </c>
    </row>
    <row r="86" spans="1:6">
      <c r="A86">
        <v>85</v>
      </c>
      <c r="B86">
        <v>22</v>
      </c>
      <c r="C86" t="s">
        <v>135</v>
      </c>
      <c r="D86" t="s">
        <v>138</v>
      </c>
      <c r="E86" t="s">
        <v>5</v>
      </c>
      <c r="F86" t="s">
        <v>4</v>
      </c>
    </row>
    <row r="87" spans="1:6">
      <c r="A87">
        <v>86</v>
      </c>
      <c r="B87">
        <v>22</v>
      </c>
      <c r="C87" t="s">
        <v>135</v>
      </c>
      <c r="D87" t="s">
        <v>139</v>
      </c>
      <c r="E87" t="s">
        <v>5</v>
      </c>
      <c r="F87" t="s">
        <v>4</v>
      </c>
    </row>
    <row r="88" spans="1:6">
      <c r="A88">
        <v>87</v>
      </c>
      <c r="B88">
        <v>22</v>
      </c>
      <c r="C88" t="s">
        <v>135</v>
      </c>
      <c r="D88" t="s">
        <v>140</v>
      </c>
      <c r="E88" t="s">
        <v>3</v>
      </c>
      <c r="F88" t="s">
        <v>4</v>
      </c>
    </row>
    <row r="89" spans="1:6">
      <c r="A89">
        <v>88</v>
      </c>
      <c r="B89">
        <v>22</v>
      </c>
      <c r="C89" t="s">
        <v>135</v>
      </c>
      <c r="D89">
        <v>0</v>
      </c>
      <c r="E89">
        <v>0</v>
      </c>
      <c r="F89">
        <v>0</v>
      </c>
    </row>
    <row r="90" spans="1:6">
      <c r="A90">
        <v>89</v>
      </c>
      <c r="B90">
        <v>23</v>
      </c>
      <c r="C90" t="s">
        <v>141</v>
      </c>
      <c r="D90" t="s">
        <v>143</v>
      </c>
      <c r="E90" t="s">
        <v>12</v>
      </c>
      <c r="F90" t="s">
        <v>10</v>
      </c>
    </row>
    <row r="91" spans="1:6">
      <c r="A91">
        <v>90</v>
      </c>
      <c r="B91">
        <v>23</v>
      </c>
      <c r="C91" t="s">
        <v>141</v>
      </c>
      <c r="D91" t="s">
        <v>144</v>
      </c>
      <c r="E91" t="s">
        <v>12</v>
      </c>
      <c r="F91" t="s">
        <v>10</v>
      </c>
    </row>
    <row r="92" spans="1:6">
      <c r="A92">
        <v>91</v>
      </c>
      <c r="B92">
        <v>23</v>
      </c>
      <c r="C92" t="s">
        <v>141</v>
      </c>
      <c r="D92" t="s">
        <v>145</v>
      </c>
      <c r="E92" t="s">
        <v>12</v>
      </c>
      <c r="F92" t="s">
        <v>4</v>
      </c>
    </row>
    <row r="93" spans="1:6">
      <c r="A93">
        <v>92</v>
      </c>
      <c r="B93">
        <v>23</v>
      </c>
      <c r="C93" t="s">
        <v>141</v>
      </c>
      <c r="D93" t="s">
        <v>146</v>
      </c>
      <c r="E93" t="s">
        <v>12</v>
      </c>
      <c r="F93" t="s">
        <v>4</v>
      </c>
    </row>
    <row r="94" spans="1:6">
      <c r="A94">
        <v>93</v>
      </c>
      <c r="B94">
        <v>24</v>
      </c>
      <c r="C94" t="s">
        <v>147</v>
      </c>
      <c r="D94" t="s">
        <v>149</v>
      </c>
      <c r="E94" t="s">
        <v>3</v>
      </c>
      <c r="F94" t="s">
        <v>10</v>
      </c>
    </row>
    <row r="95" spans="1:6">
      <c r="A95">
        <v>94</v>
      </c>
      <c r="B95">
        <v>24</v>
      </c>
      <c r="C95" t="s">
        <v>147</v>
      </c>
      <c r="D95" t="s">
        <v>150</v>
      </c>
      <c r="E95" t="s">
        <v>3</v>
      </c>
      <c r="F95" t="s">
        <v>10</v>
      </c>
    </row>
    <row r="96" spans="1:6">
      <c r="A96">
        <v>95</v>
      </c>
      <c r="B96">
        <v>24</v>
      </c>
      <c r="C96" t="s">
        <v>147</v>
      </c>
      <c r="D96">
        <v>0</v>
      </c>
      <c r="E96">
        <v>0</v>
      </c>
      <c r="F96">
        <v>0</v>
      </c>
    </row>
    <row r="97" spans="1:6">
      <c r="A97">
        <v>96</v>
      </c>
      <c r="B97">
        <v>24</v>
      </c>
      <c r="C97" t="s">
        <v>147</v>
      </c>
      <c r="D97">
        <v>0</v>
      </c>
      <c r="E97">
        <v>0</v>
      </c>
      <c r="F97">
        <v>0</v>
      </c>
    </row>
    <row r="98" spans="1:6">
      <c r="A98">
        <v>97</v>
      </c>
      <c r="B98">
        <v>25</v>
      </c>
      <c r="C98" t="s">
        <v>151</v>
      </c>
      <c r="D98" t="s">
        <v>153</v>
      </c>
      <c r="E98" t="s">
        <v>12</v>
      </c>
      <c r="F98" t="s">
        <v>10</v>
      </c>
    </row>
    <row r="99" spans="1:6">
      <c r="A99">
        <v>98</v>
      </c>
      <c r="B99">
        <v>25</v>
      </c>
      <c r="C99" t="s">
        <v>151</v>
      </c>
      <c r="D99" t="s">
        <v>154</v>
      </c>
      <c r="E99" t="s">
        <v>12</v>
      </c>
      <c r="F99" t="s">
        <v>10</v>
      </c>
    </row>
    <row r="100" spans="1:6">
      <c r="A100">
        <v>99</v>
      </c>
      <c r="B100">
        <v>25</v>
      </c>
      <c r="C100" t="s">
        <v>151</v>
      </c>
      <c r="D100" t="s">
        <v>155</v>
      </c>
      <c r="E100" t="s">
        <v>12</v>
      </c>
      <c r="F100" t="s">
        <v>10</v>
      </c>
    </row>
    <row r="101" spans="1:6">
      <c r="A101">
        <v>100</v>
      </c>
      <c r="B101">
        <v>25</v>
      </c>
      <c r="C101" t="s">
        <v>151</v>
      </c>
      <c r="D101" t="s">
        <v>199</v>
      </c>
      <c r="E101" t="s">
        <v>5</v>
      </c>
      <c r="F101" t="s">
        <v>10</v>
      </c>
    </row>
    <row r="102" spans="1:6">
      <c r="A102">
        <v>101</v>
      </c>
      <c r="B102">
        <v>26</v>
      </c>
      <c r="C102" t="s">
        <v>58</v>
      </c>
      <c r="D102" t="s">
        <v>157</v>
      </c>
      <c r="E102" t="s">
        <v>12</v>
      </c>
      <c r="F102" t="s">
        <v>10</v>
      </c>
    </row>
    <row r="103" spans="1:6">
      <c r="A103">
        <v>102</v>
      </c>
      <c r="B103">
        <v>26</v>
      </c>
      <c r="C103" t="s">
        <v>58</v>
      </c>
      <c r="D103" t="s">
        <v>158</v>
      </c>
      <c r="E103" t="s">
        <v>3</v>
      </c>
      <c r="F103" t="s">
        <v>10</v>
      </c>
    </row>
    <row r="104" spans="1:6">
      <c r="A104">
        <v>103</v>
      </c>
      <c r="B104">
        <v>26</v>
      </c>
      <c r="C104" t="s">
        <v>58</v>
      </c>
      <c r="D104" t="s">
        <v>159</v>
      </c>
      <c r="E104" t="s">
        <v>12</v>
      </c>
      <c r="F104" t="s">
        <v>10</v>
      </c>
    </row>
    <row r="105" spans="1:6">
      <c r="A105">
        <v>104</v>
      </c>
      <c r="B105">
        <v>26</v>
      </c>
      <c r="C105" t="s">
        <v>58</v>
      </c>
      <c r="D105">
        <v>0</v>
      </c>
      <c r="E105">
        <v>0</v>
      </c>
      <c r="F105">
        <v>0</v>
      </c>
    </row>
    <row r="106" spans="1:6">
      <c r="A106">
        <v>105</v>
      </c>
      <c r="B106">
        <v>27</v>
      </c>
      <c r="C106" t="s">
        <v>160</v>
      </c>
      <c r="D106" t="s">
        <v>163</v>
      </c>
      <c r="E106" t="s">
        <v>5</v>
      </c>
      <c r="F106" t="s">
        <v>10</v>
      </c>
    </row>
    <row r="107" spans="1:6">
      <c r="A107">
        <v>106</v>
      </c>
      <c r="B107">
        <v>27</v>
      </c>
      <c r="C107" t="s">
        <v>160</v>
      </c>
      <c r="D107" t="s">
        <v>164</v>
      </c>
      <c r="E107" t="s">
        <v>12</v>
      </c>
      <c r="F107" t="s">
        <v>10</v>
      </c>
    </row>
    <row r="108" spans="1:6">
      <c r="A108">
        <v>107</v>
      </c>
      <c r="B108">
        <v>27</v>
      </c>
      <c r="C108" t="s">
        <v>160</v>
      </c>
      <c r="D108" t="s">
        <v>165</v>
      </c>
      <c r="E108" t="s">
        <v>5</v>
      </c>
      <c r="F108" t="s">
        <v>10</v>
      </c>
    </row>
    <row r="109" spans="1:6">
      <c r="A109">
        <v>108</v>
      </c>
      <c r="B109">
        <v>27</v>
      </c>
      <c r="C109" t="s">
        <v>160</v>
      </c>
      <c r="D109" t="s">
        <v>166</v>
      </c>
      <c r="E109" t="s">
        <v>5</v>
      </c>
      <c r="F109" t="s">
        <v>10</v>
      </c>
    </row>
    <row r="110" spans="1:6">
      <c r="A110">
        <v>109</v>
      </c>
      <c r="B110">
        <v>28</v>
      </c>
      <c r="C110" t="s">
        <v>170</v>
      </c>
      <c r="D110" t="s">
        <v>173</v>
      </c>
      <c r="E110" t="s">
        <v>12</v>
      </c>
      <c r="F110" t="s">
        <v>10</v>
      </c>
    </row>
    <row r="111" spans="1:6">
      <c r="A111">
        <v>110</v>
      </c>
      <c r="B111">
        <v>28</v>
      </c>
      <c r="C111" t="s">
        <v>170</v>
      </c>
      <c r="D111" t="s">
        <v>174</v>
      </c>
      <c r="E111" t="s">
        <v>12</v>
      </c>
      <c r="F111" t="s">
        <v>10</v>
      </c>
    </row>
    <row r="112" spans="1:6">
      <c r="A112">
        <v>111</v>
      </c>
      <c r="B112">
        <v>28</v>
      </c>
      <c r="C112" t="s">
        <v>170</v>
      </c>
      <c r="D112" t="s">
        <v>175</v>
      </c>
      <c r="E112">
        <v>0</v>
      </c>
      <c r="F112" t="s">
        <v>4</v>
      </c>
    </row>
    <row r="113" spans="1:6">
      <c r="A113">
        <v>112</v>
      </c>
      <c r="B113">
        <v>28</v>
      </c>
      <c r="C113" t="s">
        <v>170</v>
      </c>
      <c r="D113" t="s">
        <v>176</v>
      </c>
      <c r="E113" t="s">
        <v>12</v>
      </c>
      <c r="F113" t="s">
        <v>4</v>
      </c>
    </row>
    <row r="114" spans="1:6">
      <c r="A114">
        <v>113</v>
      </c>
      <c r="B114">
        <v>29</v>
      </c>
      <c r="C114" t="s">
        <v>109</v>
      </c>
      <c r="D114" t="s">
        <v>178</v>
      </c>
      <c r="E114" t="s">
        <v>5</v>
      </c>
      <c r="F114" t="s">
        <v>10</v>
      </c>
    </row>
    <row r="115" spans="1:6">
      <c r="A115">
        <v>114</v>
      </c>
      <c r="B115">
        <v>29</v>
      </c>
      <c r="C115" t="s">
        <v>109</v>
      </c>
      <c r="D115" t="s">
        <v>179</v>
      </c>
      <c r="E115" t="s">
        <v>5</v>
      </c>
      <c r="F115" t="s">
        <v>10</v>
      </c>
    </row>
    <row r="116" spans="1:6">
      <c r="A116">
        <v>115</v>
      </c>
      <c r="B116">
        <v>29</v>
      </c>
      <c r="C116" t="s">
        <v>109</v>
      </c>
      <c r="D116">
        <v>0</v>
      </c>
      <c r="E116">
        <v>0</v>
      </c>
      <c r="F116">
        <v>0</v>
      </c>
    </row>
    <row r="117" spans="1:6">
      <c r="A117">
        <v>116</v>
      </c>
      <c r="B117">
        <v>29</v>
      </c>
      <c r="C117" t="s">
        <v>109</v>
      </c>
      <c r="D117">
        <v>0</v>
      </c>
      <c r="E117">
        <v>0</v>
      </c>
      <c r="F117">
        <v>0</v>
      </c>
    </row>
    <row r="118" spans="1:6">
      <c r="A118">
        <v>117</v>
      </c>
      <c r="B118">
        <v>30</v>
      </c>
      <c r="C118" t="s">
        <v>180</v>
      </c>
      <c r="D118" t="s">
        <v>182</v>
      </c>
      <c r="E118" t="s">
        <v>5</v>
      </c>
      <c r="F118" t="s">
        <v>10</v>
      </c>
    </row>
    <row r="119" spans="1:6">
      <c r="A119">
        <v>118</v>
      </c>
      <c r="B119">
        <v>30</v>
      </c>
      <c r="C119" t="s">
        <v>180</v>
      </c>
      <c r="D119" t="s">
        <v>183</v>
      </c>
      <c r="E119" t="s">
        <v>5</v>
      </c>
      <c r="F119" t="s">
        <v>10</v>
      </c>
    </row>
    <row r="120" spans="1:6">
      <c r="A120">
        <v>119</v>
      </c>
      <c r="B120">
        <v>30</v>
      </c>
      <c r="C120" t="s">
        <v>180</v>
      </c>
      <c r="D120" t="s">
        <v>184</v>
      </c>
      <c r="E120" t="s">
        <v>12</v>
      </c>
      <c r="F120" t="s">
        <v>10</v>
      </c>
    </row>
    <row r="121" spans="1:6">
      <c r="A121">
        <v>120</v>
      </c>
      <c r="B121">
        <v>30</v>
      </c>
      <c r="C121" t="s">
        <v>180</v>
      </c>
      <c r="D121" t="s">
        <v>185</v>
      </c>
      <c r="E121" t="s">
        <v>12</v>
      </c>
      <c r="F121" t="s">
        <v>10</v>
      </c>
    </row>
    <row r="122" spans="1:6">
      <c r="A122">
        <v>121</v>
      </c>
      <c r="B122">
        <v>31</v>
      </c>
      <c r="C122" t="s">
        <v>188</v>
      </c>
      <c r="D122" t="s">
        <v>191</v>
      </c>
      <c r="E122" t="s">
        <v>5</v>
      </c>
      <c r="F122" t="s">
        <v>10</v>
      </c>
    </row>
    <row r="123" spans="1:6">
      <c r="A123">
        <v>122</v>
      </c>
      <c r="B123">
        <v>31</v>
      </c>
      <c r="C123" t="s">
        <v>188</v>
      </c>
      <c r="D123" t="s">
        <v>192</v>
      </c>
      <c r="E123" t="s">
        <v>5</v>
      </c>
      <c r="F123" t="s">
        <v>10</v>
      </c>
    </row>
    <row r="124" spans="1:6">
      <c r="A124">
        <v>123</v>
      </c>
      <c r="B124">
        <v>31</v>
      </c>
      <c r="C124" t="s">
        <v>188</v>
      </c>
      <c r="D124">
        <v>0</v>
      </c>
      <c r="E124">
        <v>0</v>
      </c>
      <c r="F124">
        <v>0</v>
      </c>
    </row>
    <row r="125" spans="1:6">
      <c r="A125">
        <v>124</v>
      </c>
      <c r="B125">
        <v>31</v>
      </c>
      <c r="C125" t="s">
        <v>188</v>
      </c>
      <c r="D125">
        <v>0</v>
      </c>
      <c r="E125">
        <v>0</v>
      </c>
      <c r="F125">
        <v>0</v>
      </c>
    </row>
    <row r="126" spans="1:6">
      <c r="A126">
        <v>125</v>
      </c>
      <c r="B126">
        <v>32</v>
      </c>
      <c r="C126" t="s">
        <v>193</v>
      </c>
      <c r="D126" t="s">
        <v>195</v>
      </c>
      <c r="E126" t="s">
        <v>12</v>
      </c>
      <c r="F126" t="s">
        <v>10</v>
      </c>
    </row>
    <row r="127" spans="1:6">
      <c r="A127">
        <v>126</v>
      </c>
      <c r="B127">
        <v>32</v>
      </c>
      <c r="C127" t="s">
        <v>193</v>
      </c>
      <c r="D127" t="s">
        <v>196</v>
      </c>
      <c r="E127" t="s">
        <v>5</v>
      </c>
      <c r="F127" t="s">
        <v>10</v>
      </c>
    </row>
    <row r="128" spans="1:6">
      <c r="A128">
        <v>127</v>
      </c>
      <c r="B128">
        <v>32</v>
      </c>
      <c r="C128" t="s">
        <v>193</v>
      </c>
      <c r="D128" t="s">
        <v>197</v>
      </c>
      <c r="E128" t="s">
        <v>3</v>
      </c>
      <c r="F128" t="s">
        <v>10</v>
      </c>
    </row>
    <row r="129" spans="1:6">
      <c r="A129">
        <v>128</v>
      </c>
      <c r="B129">
        <v>32</v>
      </c>
      <c r="C129" t="s">
        <v>193</v>
      </c>
      <c r="D129" t="s">
        <v>198</v>
      </c>
      <c r="E129" t="s">
        <v>12</v>
      </c>
      <c r="F129" t="s">
        <v>10</v>
      </c>
    </row>
    <row r="130" spans="1:6">
      <c r="A130">
        <v>129</v>
      </c>
      <c r="B130">
        <v>33</v>
      </c>
      <c r="C130" t="s">
        <v>200</v>
      </c>
      <c r="D130" t="s">
        <v>203</v>
      </c>
      <c r="E130" t="s">
        <v>12</v>
      </c>
      <c r="F130" t="s">
        <v>10</v>
      </c>
    </row>
    <row r="131" spans="1:6">
      <c r="A131">
        <v>130</v>
      </c>
      <c r="B131">
        <v>33</v>
      </c>
      <c r="C131" t="s">
        <v>200</v>
      </c>
      <c r="D131" t="s">
        <v>204</v>
      </c>
      <c r="E131" t="s">
        <v>12</v>
      </c>
      <c r="F131" t="s">
        <v>10</v>
      </c>
    </row>
    <row r="132" spans="1:6">
      <c r="A132">
        <v>131</v>
      </c>
      <c r="B132">
        <v>33</v>
      </c>
      <c r="C132" t="s">
        <v>200</v>
      </c>
      <c r="D132" t="s">
        <v>205</v>
      </c>
      <c r="E132" t="s">
        <v>12</v>
      </c>
      <c r="F132" t="s">
        <v>10</v>
      </c>
    </row>
    <row r="133" spans="1:6">
      <c r="A133">
        <v>132</v>
      </c>
      <c r="B133">
        <v>33</v>
      </c>
      <c r="C133" t="s">
        <v>200</v>
      </c>
      <c r="D133" t="s">
        <v>206</v>
      </c>
      <c r="E133" t="s">
        <v>12</v>
      </c>
      <c r="F133" t="s">
        <v>10</v>
      </c>
    </row>
    <row r="134" spans="1:6">
      <c r="A134">
        <v>133</v>
      </c>
      <c r="B134">
        <v>34</v>
      </c>
      <c r="C134" t="s">
        <v>207</v>
      </c>
      <c r="D134" t="s">
        <v>209</v>
      </c>
      <c r="E134" t="s">
        <v>3</v>
      </c>
      <c r="F134" t="s">
        <v>10</v>
      </c>
    </row>
    <row r="135" spans="1:6">
      <c r="A135">
        <v>134</v>
      </c>
      <c r="B135">
        <v>34</v>
      </c>
      <c r="C135" t="s">
        <v>207</v>
      </c>
      <c r="D135" t="s">
        <v>210</v>
      </c>
      <c r="E135" t="s">
        <v>3</v>
      </c>
      <c r="F135" t="s">
        <v>4</v>
      </c>
    </row>
    <row r="136" spans="1:6">
      <c r="A136">
        <v>135</v>
      </c>
      <c r="B136">
        <v>34</v>
      </c>
      <c r="C136" t="s">
        <v>207</v>
      </c>
      <c r="D136" t="s">
        <v>211</v>
      </c>
      <c r="E136" t="s">
        <v>12</v>
      </c>
      <c r="F136" t="s">
        <v>4</v>
      </c>
    </row>
    <row r="137" spans="1:6">
      <c r="A137">
        <v>136</v>
      </c>
      <c r="B137">
        <v>34</v>
      </c>
      <c r="C137" t="s">
        <v>207</v>
      </c>
      <c r="D137" t="s">
        <v>212</v>
      </c>
      <c r="E137" t="s">
        <v>3</v>
      </c>
      <c r="F137" t="s">
        <v>4</v>
      </c>
    </row>
    <row r="138" spans="1:6">
      <c r="A138">
        <v>137</v>
      </c>
      <c r="B138">
        <v>35</v>
      </c>
      <c r="C138" t="s">
        <v>213</v>
      </c>
      <c r="D138" t="s">
        <v>216</v>
      </c>
      <c r="E138" t="s">
        <v>12</v>
      </c>
      <c r="F138" t="s">
        <v>10</v>
      </c>
    </row>
    <row r="139" spans="1:6">
      <c r="A139">
        <v>138</v>
      </c>
      <c r="B139">
        <v>35</v>
      </c>
      <c r="C139" t="s">
        <v>213</v>
      </c>
      <c r="D139" t="s">
        <v>217</v>
      </c>
      <c r="E139" t="s">
        <v>12</v>
      </c>
      <c r="F139" t="s">
        <v>10</v>
      </c>
    </row>
    <row r="140" spans="1:6">
      <c r="A140">
        <v>139</v>
      </c>
      <c r="B140">
        <v>35</v>
      </c>
      <c r="C140" t="s">
        <v>213</v>
      </c>
      <c r="D140" t="s">
        <v>218</v>
      </c>
      <c r="E140" t="s">
        <v>3</v>
      </c>
      <c r="F140" t="s">
        <v>10</v>
      </c>
    </row>
    <row r="141" spans="1:6">
      <c r="A141">
        <v>140</v>
      </c>
      <c r="B141">
        <v>35</v>
      </c>
      <c r="C141" t="s">
        <v>213</v>
      </c>
      <c r="D141" t="s">
        <v>219</v>
      </c>
      <c r="E141" t="s">
        <v>3</v>
      </c>
      <c r="F141" t="s">
        <v>10</v>
      </c>
    </row>
    <row r="142" spans="1:6">
      <c r="A142">
        <v>141</v>
      </c>
      <c r="B142">
        <v>36</v>
      </c>
      <c r="C142" t="s">
        <v>220</v>
      </c>
      <c r="D142" t="s">
        <v>222</v>
      </c>
      <c r="E142" t="s">
        <v>12</v>
      </c>
      <c r="F142" t="s">
        <v>4</v>
      </c>
    </row>
    <row r="143" spans="1:6">
      <c r="A143">
        <v>142</v>
      </c>
      <c r="B143">
        <v>36</v>
      </c>
      <c r="C143" t="s">
        <v>220</v>
      </c>
      <c r="D143" t="s">
        <v>223</v>
      </c>
      <c r="E143" t="s">
        <v>3</v>
      </c>
      <c r="F143" t="s">
        <v>4</v>
      </c>
    </row>
    <row r="144" spans="1:6">
      <c r="A144">
        <v>143</v>
      </c>
      <c r="B144">
        <v>36</v>
      </c>
      <c r="C144" t="s">
        <v>220</v>
      </c>
      <c r="D144" t="s">
        <v>224</v>
      </c>
      <c r="E144" t="s">
        <v>3</v>
      </c>
      <c r="F144" t="s">
        <v>4</v>
      </c>
    </row>
    <row r="145" spans="1:7">
      <c r="A145">
        <v>144</v>
      </c>
      <c r="B145">
        <v>36</v>
      </c>
      <c r="C145" t="s">
        <v>220</v>
      </c>
      <c r="D145" t="s">
        <v>225</v>
      </c>
      <c r="E145" t="s">
        <v>12</v>
      </c>
      <c r="F145" t="s">
        <v>4</v>
      </c>
    </row>
    <row r="146" spans="1:7">
      <c r="A146">
        <v>145</v>
      </c>
      <c r="B146">
        <v>37</v>
      </c>
      <c r="C146" t="s">
        <v>227</v>
      </c>
      <c r="D146" t="s">
        <v>228</v>
      </c>
      <c r="E146" t="s">
        <v>12</v>
      </c>
      <c r="F146" t="s">
        <v>10</v>
      </c>
    </row>
    <row r="147" spans="1:7">
      <c r="A147">
        <v>146</v>
      </c>
      <c r="B147">
        <v>37</v>
      </c>
      <c r="C147" t="s">
        <v>227</v>
      </c>
      <c r="D147" t="s">
        <v>229</v>
      </c>
      <c r="E147" t="s">
        <v>5</v>
      </c>
      <c r="F147" t="s">
        <v>10</v>
      </c>
    </row>
    <row r="148" spans="1:7">
      <c r="A148">
        <v>147</v>
      </c>
      <c r="B148">
        <v>37</v>
      </c>
      <c r="C148">
        <v>0</v>
      </c>
      <c r="D148">
        <v>0</v>
      </c>
      <c r="E148">
        <v>0</v>
      </c>
      <c r="F148">
        <v>0</v>
      </c>
    </row>
    <row r="149" spans="1:7">
      <c r="A149">
        <v>148</v>
      </c>
      <c r="B149">
        <v>37</v>
      </c>
      <c r="C149">
        <v>0</v>
      </c>
      <c r="D149">
        <v>0</v>
      </c>
      <c r="E149">
        <v>0</v>
      </c>
      <c r="F149">
        <v>0</v>
      </c>
    </row>
    <row r="150" spans="1:7">
      <c r="A150">
        <v>149</v>
      </c>
      <c r="B150">
        <v>38</v>
      </c>
      <c r="C150">
        <v>0</v>
      </c>
      <c r="D150">
        <v>0</v>
      </c>
      <c r="E150">
        <v>0</v>
      </c>
      <c r="F150">
        <v>0</v>
      </c>
    </row>
    <row r="151" spans="1:7">
      <c r="A151">
        <v>150</v>
      </c>
      <c r="B151">
        <v>38</v>
      </c>
      <c r="C151">
        <v>0</v>
      </c>
      <c r="D151">
        <v>0</v>
      </c>
      <c r="E151">
        <v>0</v>
      </c>
      <c r="F151">
        <v>0</v>
      </c>
    </row>
    <row r="152" spans="1:7">
      <c r="A152">
        <v>151</v>
      </c>
      <c r="B152">
        <v>38</v>
      </c>
      <c r="C152">
        <v>0</v>
      </c>
      <c r="D152">
        <v>0</v>
      </c>
      <c r="E152">
        <v>0</v>
      </c>
      <c r="F152">
        <v>0</v>
      </c>
    </row>
    <row r="153" spans="1:7">
      <c r="A153">
        <v>152</v>
      </c>
      <c r="B153">
        <v>38</v>
      </c>
      <c r="C153">
        <v>0</v>
      </c>
      <c r="D153">
        <v>0</v>
      </c>
      <c r="E153">
        <v>0</v>
      </c>
      <c r="F153">
        <v>0</v>
      </c>
    </row>
    <row r="154" spans="1:7">
      <c r="A154">
        <v>153</v>
      </c>
      <c r="B154">
        <v>39</v>
      </c>
      <c r="C154" t="s">
        <v>180</v>
      </c>
      <c r="D154" t="s">
        <v>186</v>
      </c>
      <c r="E154" t="s">
        <v>12</v>
      </c>
      <c r="F154" t="s">
        <v>10</v>
      </c>
      <c r="G154" t="s">
        <v>226</v>
      </c>
    </row>
    <row r="155" spans="1:7">
      <c r="A155">
        <v>154</v>
      </c>
      <c r="B155">
        <v>39</v>
      </c>
      <c r="C155" t="s">
        <v>180</v>
      </c>
      <c r="D155" t="s">
        <v>187</v>
      </c>
      <c r="E155" t="s">
        <v>5</v>
      </c>
      <c r="F155" t="s">
        <v>10</v>
      </c>
      <c r="G155" t="s">
        <v>226</v>
      </c>
    </row>
    <row r="156" spans="1:7">
      <c r="A156">
        <v>155</v>
      </c>
      <c r="B156">
        <v>39</v>
      </c>
      <c r="C156" t="s">
        <v>180</v>
      </c>
      <c r="D156">
        <v>0</v>
      </c>
      <c r="E156">
        <v>0</v>
      </c>
      <c r="F156">
        <v>0</v>
      </c>
    </row>
    <row r="157" spans="1:7">
      <c r="A157">
        <v>156</v>
      </c>
      <c r="B157">
        <v>39</v>
      </c>
      <c r="C157" t="s">
        <v>180</v>
      </c>
      <c r="D157">
        <v>0</v>
      </c>
      <c r="E157">
        <v>0</v>
      </c>
      <c r="F157">
        <v>0</v>
      </c>
    </row>
    <row r="158" spans="1:7">
      <c r="A158">
        <v>157</v>
      </c>
      <c r="B158">
        <v>40</v>
      </c>
      <c r="C158" t="s">
        <v>230</v>
      </c>
      <c r="D158" t="s">
        <v>234</v>
      </c>
      <c r="E158">
        <v>0</v>
      </c>
      <c r="F158" t="s">
        <v>4</v>
      </c>
    </row>
    <row r="159" spans="1:7">
      <c r="A159">
        <v>158</v>
      </c>
      <c r="B159">
        <v>40</v>
      </c>
      <c r="C159" t="s">
        <v>230</v>
      </c>
      <c r="D159" t="s">
        <v>233</v>
      </c>
      <c r="E159" t="s">
        <v>12</v>
      </c>
      <c r="F159" t="s">
        <v>4</v>
      </c>
    </row>
    <row r="160" spans="1:7">
      <c r="A160">
        <v>159</v>
      </c>
      <c r="B160">
        <v>40</v>
      </c>
      <c r="C160" t="s">
        <v>231</v>
      </c>
      <c r="D160" t="s">
        <v>232</v>
      </c>
      <c r="E160">
        <v>0</v>
      </c>
      <c r="F160">
        <v>0</v>
      </c>
    </row>
    <row r="161" spans="1:6">
      <c r="A161">
        <v>160</v>
      </c>
      <c r="B161">
        <v>40</v>
      </c>
      <c r="C161">
        <v>0</v>
      </c>
      <c r="D161">
        <v>0</v>
      </c>
      <c r="E161">
        <v>0</v>
      </c>
      <c r="F161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41"/>
  <sheetViews>
    <sheetView rightToLeft="1" tabSelected="1" topLeftCell="A129" workbookViewId="0">
      <selection activeCell="C144" sqref="C144"/>
    </sheetView>
  </sheetViews>
  <sheetFormatPr defaultRowHeight="14.25"/>
  <cols>
    <col min="1" max="1" width="5.875" customWidth="1"/>
    <col min="2" max="2" width="13.875" customWidth="1"/>
    <col min="3" max="3" width="79.25" customWidth="1"/>
    <col min="4" max="4" width="18.875" customWidth="1"/>
  </cols>
  <sheetData>
    <row r="1" spans="1:5" ht="24.95" customHeight="1">
      <c r="A1" s="4" t="s">
        <v>86</v>
      </c>
      <c r="B1" s="4" t="s">
        <v>88</v>
      </c>
      <c r="C1" s="4" t="s">
        <v>89</v>
      </c>
      <c r="D1" s="4" t="s">
        <v>90</v>
      </c>
      <c r="E1" s="4" t="s">
        <v>91</v>
      </c>
    </row>
    <row r="2" spans="1:5" ht="24.95" customHeight="1">
      <c r="A2" s="5">
        <v>1</v>
      </c>
      <c r="B2" s="5" t="s">
        <v>7</v>
      </c>
      <c r="C2" s="5" t="s">
        <v>9</v>
      </c>
      <c r="D2" s="5" t="s">
        <v>3</v>
      </c>
      <c r="E2" s="5" t="s">
        <v>10</v>
      </c>
    </row>
    <row r="3" spans="1:5" ht="24.95" customHeight="1">
      <c r="A3" s="5">
        <v>2</v>
      </c>
      <c r="B3" s="5" t="s">
        <v>7</v>
      </c>
      <c r="C3" s="5" t="s">
        <v>11</v>
      </c>
      <c r="D3" s="5" t="s">
        <v>12</v>
      </c>
      <c r="E3" s="5" t="s">
        <v>10</v>
      </c>
    </row>
    <row r="4" spans="1:5" ht="24.95" customHeight="1">
      <c r="A4" s="5">
        <v>3</v>
      </c>
      <c r="B4" s="5" t="s">
        <v>13</v>
      </c>
      <c r="C4" s="5" t="s">
        <v>16</v>
      </c>
      <c r="D4" s="5" t="s">
        <v>12</v>
      </c>
      <c r="E4" s="5" t="s">
        <v>4</v>
      </c>
    </row>
    <row r="5" spans="1:5" ht="24.95" customHeight="1">
      <c r="A5" s="5">
        <v>4</v>
      </c>
      <c r="B5" s="5" t="s">
        <v>13</v>
      </c>
      <c r="C5" s="5" t="s">
        <v>17</v>
      </c>
      <c r="D5" s="5" t="s">
        <v>3</v>
      </c>
      <c r="E5" s="5" t="s">
        <v>4</v>
      </c>
    </row>
    <row r="6" spans="1:5" ht="24.95" customHeight="1">
      <c r="A6" s="5">
        <v>5</v>
      </c>
      <c r="B6" s="5" t="s">
        <v>13</v>
      </c>
      <c r="C6" s="5" t="s">
        <v>18</v>
      </c>
      <c r="D6" s="5" t="s">
        <v>12</v>
      </c>
      <c r="E6" s="5" t="s">
        <v>4</v>
      </c>
    </row>
    <row r="7" spans="1:5" ht="24.95" customHeight="1">
      <c r="A7" s="5">
        <v>6</v>
      </c>
      <c r="B7" s="5" t="s">
        <v>13</v>
      </c>
      <c r="C7" s="5" t="s">
        <v>19</v>
      </c>
      <c r="D7" s="5" t="s">
        <v>12</v>
      </c>
      <c r="E7" s="5" t="s">
        <v>4</v>
      </c>
    </row>
    <row r="8" spans="1:5" ht="24.95" customHeight="1">
      <c r="A8" s="5">
        <v>7</v>
      </c>
      <c r="B8" s="5" t="s">
        <v>20</v>
      </c>
      <c r="C8" s="5" t="s">
        <v>23</v>
      </c>
      <c r="D8" s="5" t="s">
        <v>5</v>
      </c>
      <c r="E8" s="5" t="s">
        <v>10</v>
      </c>
    </row>
    <row r="9" spans="1:5" ht="24.95" customHeight="1">
      <c r="A9" s="5">
        <v>8</v>
      </c>
      <c r="B9" s="5" t="s">
        <v>20</v>
      </c>
      <c r="C9" s="5" t="s">
        <v>24</v>
      </c>
      <c r="D9" s="5" t="s">
        <v>5</v>
      </c>
      <c r="E9" s="5" t="s">
        <v>4</v>
      </c>
    </row>
    <row r="10" spans="1:5" ht="24.95" customHeight="1">
      <c r="A10" s="5">
        <v>9</v>
      </c>
      <c r="B10" s="5" t="s">
        <v>25</v>
      </c>
      <c r="C10" s="5" t="s">
        <v>27</v>
      </c>
      <c r="D10" s="5" t="s">
        <v>12</v>
      </c>
      <c r="E10" s="5" t="s">
        <v>4</v>
      </c>
    </row>
    <row r="11" spans="1:5" ht="24.95" customHeight="1">
      <c r="A11" s="5">
        <v>10</v>
      </c>
      <c r="B11" s="5" t="s">
        <v>25</v>
      </c>
      <c r="C11" s="5" t="s">
        <v>28</v>
      </c>
      <c r="D11" s="5" t="s">
        <v>12</v>
      </c>
      <c r="E11" s="5" t="s">
        <v>4</v>
      </c>
    </row>
    <row r="12" spans="1:5" ht="24.95" customHeight="1">
      <c r="A12" s="5">
        <v>11</v>
      </c>
      <c r="B12" s="5" t="s">
        <v>25</v>
      </c>
      <c r="C12" s="5" t="s">
        <v>29</v>
      </c>
      <c r="D12" s="5" t="s">
        <v>3</v>
      </c>
      <c r="E12" s="5" t="s">
        <v>4</v>
      </c>
    </row>
    <row r="13" spans="1:5" ht="24.95" customHeight="1">
      <c r="A13" s="5">
        <v>12</v>
      </c>
      <c r="B13" s="5" t="s">
        <v>25</v>
      </c>
      <c r="C13" s="5" t="s">
        <v>30</v>
      </c>
      <c r="D13" s="5" t="s">
        <v>3</v>
      </c>
      <c r="E13" s="5" t="s">
        <v>4</v>
      </c>
    </row>
    <row r="14" spans="1:5" ht="24.95" customHeight="1">
      <c r="A14" s="5">
        <v>13</v>
      </c>
      <c r="B14" s="5" t="s">
        <v>31</v>
      </c>
      <c r="C14" s="5" t="s">
        <v>34</v>
      </c>
      <c r="D14" s="5" t="s">
        <v>12</v>
      </c>
      <c r="E14" s="5" t="s">
        <v>10</v>
      </c>
    </row>
    <row r="15" spans="1:5" ht="24.95" customHeight="1">
      <c r="A15" s="5">
        <v>14</v>
      </c>
      <c r="B15" s="5" t="s">
        <v>31</v>
      </c>
      <c r="C15" s="5" t="s">
        <v>35</v>
      </c>
      <c r="D15" s="5" t="s">
        <v>12</v>
      </c>
      <c r="E15" s="5" t="s">
        <v>10</v>
      </c>
    </row>
    <row r="16" spans="1:5" ht="24.95" customHeight="1">
      <c r="A16" s="5">
        <v>15</v>
      </c>
      <c r="B16" s="5" t="s">
        <v>31</v>
      </c>
      <c r="C16" s="5" t="s">
        <v>36</v>
      </c>
      <c r="D16" s="5" t="s">
        <v>12</v>
      </c>
      <c r="E16" s="5" t="s">
        <v>10</v>
      </c>
    </row>
    <row r="17" spans="1:5" ht="24.95" customHeight="1">
      <c r="A17" s="5">
        <v>16</v>
      </c>
      <c r="B17" s="5" t="s">
        <v>31</v>
      </c>
      <c r="C17" s="5" t="s">
        <v>37</v>
      </c>
      <c r="D17" s="5" t="s">
        <v>3</v>
      </c>
      <c r="E17" s="5" t="s">
        <v>10</v>
      </c>
    </row>
    <row r="18" spans="1:5" ht="24.95" customHeight="1">
      <c r="A18" s="5">
        <v>17</v>
      </c>
      <c r="B18" s="5" t="s">
        <v>40</v>
      </c>
      <c r="C18" s="5" t="s">
        <v>43</v>
      </c>
      <c r="D18" s="5" t="s">
        <v>12</v>
      </c>
      <c r="E18" s="5" t="s">
        <v>10</v>
      </c>
    </row>
    <row r="19" spans="1:5" ht="24.95" customHeight="1">
      <c r="A19" s="5">
        <v>18</v>
      </c>
      <c r="B19" s="5" t="s">
        <v>40</v>
      </c>
      <c r="C19" s="5" t="s">
        <v>44</v>
      </c>
      <c r="D19" s="5" t="s">
        <v>5</v>
      </c>
      <c r="E19" s="5" t="s">
        <v>4</v>
      </c>
    </row>
    <row r="20" spans="1:5" ht="24.95" customHeight="1">
      <c r="A20" s="5">
        <v>19</v>
      </c>
      <c r="B20" s="5" t="s">
        <v>45</v>
      </c>
      <c r="C20" s="5" t="s">
        <v>47</v>
      </c>
      <c r="D20" s="5" t="s">
        <v>12</v>
      </c>
      <c r="E20" s="5" t="s">
        <v>10</v>
      </c>
    </row>
    <row r="21" spans="1:5" ht="24.95" customHeight="1">
      <c r="A21" s="5">
        <v>20</v>
      </c>
      <c r="B21" s="5" t="s">
        <v>45</v>
      </c>
      <c r="C21" s="5" t="s">
        <v>48</v>
      </c>
      <c r="D21" s="5" t="s">
        <v>12</v>
      </c>
      <c r="E21" s="5" t="s">
        <v>4</v>
      </c>
    </row>
    <row r="22" spans="1:5" ht="24.95" customHeight="1">
      <c r="A22" s="5">
        <v>21</v>
      </c>
      <c r="B22" s="5" t="s">
        <v>45</v>
      </c>
      <c r="C22" s="5" t="s">
        <v>49</v>
      </c>
      <c r="D22" s="5" t="s">
        <v>12</v>
      </c>
      <c r="E22" s="5" t="s">
        <v>4</v>
      </c>
    </row>
    <row r="23" spans="1:5" ht="24.95" customHeight="1">
      <c r="A23" s="5">
        <v>22</v>
      </c>
      <c r="B23" s="5" t="s">
        <v>45</v>
      </c>
      <c r="C23" s="5" t="s">
        <v>50</v>
      </c>
      <c r="D23" s="5" t="s">
        <v>5</v>
      </c>
      <c r="E23" s="5" t="s">
        <v>4</v>
      </c>
    </row>
    <row r="24" spans="1:5" ht="24.95" customHeight="1">
      <c r="A24" s="5">
        <v>23</v>
      </c>
      <c r="B24" s="5" t="s">
        <v>51</v>
      </c>
      <c r="C24" s="5" t="s">
        <v>54</v>
      </c>
      <c r="D24" s="5" t="s">
        <v>5</v>
      </c>
      <c r="E24" s="5" t="s">
        <v>10</v>
      </c>
    </row>
    <row r="25" spans="1:5" ht="24.95" customHeight="1">
      <c r="A25" s="5">
        <v>24</v>
      </c>
      <c r="B25" s="5" t="s">
        <v>51</v>
      </c>
      <c r="C25" s="5" t="s">
        <v>55</v>
      </c>
      <c r="D25" s="5" t="s">
        <v>5</v>
      </c>
      <c r="E25" s="5" t="s">
        <v>10</v>
      </c>
    </row>
    <row r="26" spans="1:5" ht="24.95" customHeight="1">
      <c r="A26" s="5">
        <v>25</v>
      </c>
      <c r="B26" s="5" t="s">
        <v>51</v>
      </c>
      <c r="C26" s="5" t="s">
        <v>56</v>
      </c>
      <c r="D26" s="5" t="s">
        <v>5</v>
      </c>
      <c r="E26" s="5" t="s">
        <v>10</v>
      </c>
    </row>
    <row r="27" spans="1:5" ht="24.95" customHeight="1">
      <c r="A27" s="5">
        <v>26</v>
      </c>
      <c r="B27" s="5" t="s">
        <v>51</v>
      </c>
      <c r="C27" s="5" t="s">
        <v>57</v>
      </c>
      <c r="D27" s="5" t="s">
        <v>3</v>
      </c>
      <c r="E27" s="5" t="s">
        <v>10</v>
      </c>
    </row>
    <row r="28" spans="1:5" ht="24.95" customHeight="1">
      <c r="A28" s="5">
        <v>27</v>
      </c>
      <c r="B28" s="5" t="s">
        <v>60</v>
      </c>
      <c r="C28" s="5" t="s">
        <v>62</v>
      </c>
      <c r="D28" s="5" t="s">
        <v>12</v>
      </c>
      <c r="E28" s="5" t="s">
        <v>10</v>
      </c>
    </row>
    <row r="29" spans="1:5" ht="24.95" customHeight="1">
      <c r="A29" s="5">
        <v>28</v>
      </c>
      <c r="B29" s="5" t="s">
        <v>60</v>
      </c>
      <c r="C29" s="5" t="s">
        <v>63</v>
      </c>
      <c r="D29" s="5" t="s">
        <v>12</v>
      </c>
      <c r="E29" s="5" t="s">
        <v>10</v>
      </c>
    </row>
    <row r="30" spans="1:5" ht="24.95" customHeight="1">
      <c r="A30" s="5">
        <v>29</v>
      </c>
      <c r="B30" s="5" t="s">
        <v>60</v>
      </c>
      <c r="C30" s="5" t="s">
        <v>64</v>
      </c>
      <c r="D30" s="5" t="s">
        <v>3</v>
      </c>
      <c r="E30" s="5" t="s">
        <v>10</v>
      </c>
    </row>
    <row r="31" spans="1:5" ht="24.95" customHeight="1">
      <c r="A31" s="5">
        <v>30</v>
      </c>
      <c r="B31" s="5" t="s">
        <v>60</v>
      </c>
      <c r="C31" s="5" t="s">
        <v>65</v>
      </c>
      <c r="D31" s="5" t="s">
        <v>3</v>
      </c>
      <c r="E31" s="5" t="s">
        <v>10</v>
      </c>
    </row>
    <row r="32" spans="1:5" ht="24.95" customHeight="1">
      <c r="A32" s="5">
        <v>31</v>
      </c>
      <c r="B32" s="5" t="s">
        <v>66</v>
      </c>
      <c r="C32" s="5" t="s">
        <v>68</v>
      </c>
      <c r="D32" s="5" t="s">
        <v>3</v>
      </c>
      <c r="E32" s="5" t="s">
        <v>10</v>
      </c>
    </row>
    <row r="33" spans="1:5" ht="24.95" customHeight="1">
      <c r="A33" s="5">
        <v>32</v>
      </c>
      <c r="B33" s="5" t="s">
        <v>66</v>
      </c>
      <c r="C33" s="5" t="s">
        <v>69</v>
      </c>
      <c r="D33" s="5" t="s">
        <v>12</v>
      </c>
      <c r="E33" s="5" t="s">
        <v>4</v>
      </c>
    </row>
    <row r="34" spans="1:5" ht="24.95" customHeight="1">
      <c r="A34" s="5">
        <v>33</v>
      </c>
      <c r="B34" s="5" t="s">
        <v>70</v>
      </c>
      <c r="C34" s="5" t="s">
        <v>71</v>
      </c>
      <c r="D34" s="5" t="s">
        <v>12</v>
      </c>
      <c r="E34" s="5" t="s">
        <v>10</v>
      </c>
    </row>
    <row r="35" spans="1:5" ht="24.95" customHeight="1">
      <c r="A35" s="5">
        <v>34</v>
      </c>
      <c r="B35" s="5" t="s">
        <v>70</v>
      </c>
      <c r="C35" s="5" t="s">
        <v>72</v>
      </c>
      <c r="D35" s="5" t="s">
        <v>3</v>
      </c>
      <c r="E35" s="5" t="s">
        <v>10</v>
      </c>
    </row>
    <row r="36" spans="1:5" ht="24.95" customHeight="1">
      <c r="A36" s="5">
        <v>35</v>
      </c>
      <c r="B36" s="5" t="s">
        <v>70</v>
      </c>
      <c r="C36" s="5" t="s">
        <v>73</v>
      </c>
      <c r="D36" s="5" t="s">
        <v>3</v>
      </c>
      <c r="E36" s="5" t="s">
        <v>10</v>
      </c>
    </row>
    <row r="37" spans="1:5" ht="24.95" customHeight="1">
      <c r="A37" s="5">
        <v>36</v>
      </c>
      <c r="B37" s="5" t="s">
        <v>70</v>
      </c>
      <c r="C37" s="5" t="s">
        <v>39</v>
      </c>
      <c r="D37" s="5" t="s">
        <v>3</v>
      </c>
      <c r="E37" s="5" t="s">
        <v>4</v>
      </c>
    </row>
    <row r="38" spans="1:5" ht="24.95" customHeight="1">
      <c r="A38" s="5">
        <v>37</v>
      </c>
      <c r="B38" s="5" t="s">
        <v>74</v>
      </c>
      <c r="C38" s="5" t="s">
        <v>76</v>
      </c>
      <c r="D38" s="5" t="s">
        <v>5</v>
      </c>
      <c r="E38" s="5" t="s">
        <v>10</v>
      </c>
    </row>
    <row r="39" spans="1:5" ht="24.95" customHeight="1">
      <c r="A39" s="5">
        <v>38</v>
      </c>
      <c r="B39" s="5" t="s">
        <v>74</v>
      </c>
      <c r="C39" s="5" t="s">
        <v>77</v>
      </c>
      <c r="D39" s="5" t="s">
        <v>5</v>
      </c>
      <c r="E39" s="5" t="s">
        <v>10</v>
      </c>
    </row>
    <row r="40" spans="1:5" ht="24.95" customHeight="1">
      <c r="A40" s="5">
        <v>39</v>
      </c>
      <c r="B40" s="5" t="s">
        <v>74</v>
      </c>
      <c r="C40" s="5" t="s">
        <v>78</v>
      </c>
      <c r="D40" s="5">
        <v>0</v>
      </c>
      <c r="E40" s="5" t="s">
        <v>4</v>
      </c>
    </row>
    <row r="41" spans="1:5" ht="24.95" customHeight="1">
      <c r="A41" s="5">
        <v>40</v>
      </c>
      <c r="B41" s="5" t="s">
        <v>79</v>
      </c>
      <c r="C41" s="5" t="s">
        <v>82</v>
      </c>
      <c r="D41" s="5" t="s">
        <v>3</v>
      </c>
      <c r="E41" s="5" t="s">
        <v>10</v>
      </c>
    </row>
    <row r="42" spans="1:5" ht="24.95" customHeight="1">
      <c r="A42" s="5">
        <v>41</v>
      </c>
      <c r="B42" s="5" t="s">
        <v>79</v>
      </c>
      <c r="C42" s="5" t="s">
        <v>83</v>
      </c>
      <c r="D42" s="5" t="s">
        <v>3</v>
      </c>
      <c r="E42" s="5" t="s">
        <v>10</v>
      </c>
    </row>
    <row r="43" spans="1:5" ht="24.95" customHeight="1">
      <c r="A43" s="5">
        <v>42</v>
      </c>
      <c r="B43" s="5" t="s">
        <v>79</v>
      </c>
      <c r="C43" s="5" t="s">
        <v>84</v>
      </c>
      <c r="D43" s="5" t="s">
        <v>3</v>
      </c>
      <c r="E43" s="5" t="s">
        <v>10</v>
      </c>
    </row>
    <row r="44" spans="1:5" ht="24.95" customHeight="1">
      <c r="A44" s="5">
        <v>43</v>
      </c>
      <c r="B44" s="5" t="s">
        <v>79</v>
      </c>
      <c r="C44" s="5" t="s">
        <v>85</v>
      </c>
      <c r="D44" s="5" t="s">
        <v>3</v>
      </c>
      <c r="E44" s="5" t="s">
        <v>10</v>
      </c>
    </row>
    <row r="45" spans="1:5" ht="24.95" customHeight="1">
      <c r="A45" s="5">
        <v>44</v>
      </c>
      <c r="B45" s="5" t="s">
        <v>92</v>
      </c>
      <c r="C45" s="5" t="s">
        <v>94</v>
      </c>
      <c r="D45" s="5" t="s">
        <v>12</v>
      </c>
      <c r="E45" s="5" t="s">
        <v>10</v>
      </c>
    </row>
    <row r="46" spans="1:5" ht="24.95" customHeight="1">
      <c r="A46" s="5">
        <v>45</v>
      </c>
      <c r="B46" s="5" t="s">
        <v>92</v>
      </c>
      <c r="C46" s="5" t="s">
        <v>95</v>
      </c>
      <c r="D46" s="5" t="s">
        <v>12</v>
      </c>
      <c r="E46" s="5" t="s">
        <v>10</v>
      </c>
    </row>
    <row r="47" spans="1:5" ht="24.95" customHeight="1">
      <c r="A47" s="5">
        <v>46</v>
      </c>
      <c r="B47" s="5" t="s">
        <v>96</v>
      </c>
      <c r="C47" s="5" t="s">
        <v>98</v>
      </c>
      <c r="D47" s="5" t="s">
        <v>12</v>
      </c>
      <c r="E47" s="5" t="s">
        <v>4</v>
      </c>
    </row>
    <row r="48" spans="1:5" ht="24.95" customHeight="1">
      <c r="A48" s="5">
        <v>47</v>
      </c>
      <c r="B48" s="5" t="s">
        <v>96</v>
      </c>
      <c r="C48" s="5" t="s">
        <v>99</v>
      </c>
      <c r="D48" s="5" t="s">
        <v>12</v>
      </c>
      <c r="E48" s="5" t="s">
        <v>4</v>
      </c>
    </row>
    <row r="49" spans="1:5" ht="24.95" customHeight="1">
      <c r="A49" s="5">
        <v>48</v>
      </c>
      <c r="B49" s="5" t="s">
        <v>96</v>
      </c>
      <c r="C49" s="5" t="s">
        <v>100</v>
      </c>
      <c r="D49" s="5" t="s">
        <v>12</v>
      </c>
      <c r="E49" s="5" t="s">
        <v>4</v>
      </c>
    </row>
    <row r="50" spans="1:5" ht="24.95" customHeight="1">
      <c r="A50" s="5">
        <v>49</v>
      </c>
      <c r="B50" s="5" t="s">
        <v>96</v>
      </c>
      <c r="C50" s="5" t="s">
        <v>101</v>
      </c>
      <c r="D50" s="5" t="s">
        <v>5</v>
      </c>
      <c r="E50" s="5" t="s">
        <v>4</v>
      </c>
    </row>
    <row r="51" spans="1:5" ht="24.95" customHeight="1">
      <c r="A51" s="5">
        <v>50</v>
      </c>
      <c r="B51" s="5" t="s">
        <v>102</v>
      </c>
      <c r="C51" s="5" t="s">
        <v>105</v>
      </c>
      <c r="D51" s="5" t="s">
        <v>3</v>
      </c>
      <c r="E51" s="5" t="s">
        <v>10</v>
      </c>
    </row>
    <row r="52" spans="1:5" ht="24.95" customHeight="1">
      <c r="A52" s="5">
        <v>51</v>
      </c>
      <c r="B52" s="5" t="s">
        <v>102</v>
      </c>
      <c r="C52" s="5" t="s">
        <v>106</v>
      </c>
      <c r="D52" s="5" t="s">
        <v>3</v>
      </c>
      <c r="E52" s="5" t="s">
        <v>10</v>
      </c>
    </row>
    <row r="53" spans="1:5" ht="24.95" customHeight="1">
      <c r="A53" s="5">
        <v>52</v>
      </c>
      <c r="B53" s="5" t="s">
        <v>102</v>
      </c>
      <c r="C53" s="5" t="s">
        <v>107</v>
      </c>
      <c r="D53" s="5" t="s">
        <v>3</v>
      </c>
      <c r="E53" s="5" t="s">
        <v>10</v>
      </c>
    </row>
    <row r="54" spans="1:5" ht="24.95" customHeight="1">
      <c r="A54" s="5">
        <v>53</v>
      </c>
      <c r="B54" s="5" t="s">
        <v>102</v>
      </c>
      <c r="C54" s="5" t="s">
        <v>108</v>
      </c>
      <c r="D54" s="5" t="s">
        <v>3</v>
      </c>
      <c r="E54" s="5" t="s">
        <v>10</v>
      </c>
    </row>
    <row r="55" spans="1:5" ht="24.95" customHeight="1">
      <c r="A55" s="5">
        <v>54</v>
      </c>
      <c r="B55" s="5" t="s">
        <v>109</v>
      </c>
      <c r="C55" s="5" t="s">
        <v>114</v>
      </c>
      <c r="D55" s="5" t="s">
        <v>5</v>
      </c>
      <c r="E55" s="5" t="s">
        <v>10</v>
      </c>
    </row>
    <row r="56" spans="1:5" ht="24.95" customHeight="1">
      <c r="A56" s="5">
        <v>55</v>
      </c>
      <c r="B56" s="5" t="s">
        <v>109</v>
      </c>
      <c r="C56" s="5" t="s">
        <v>112</v>
      </c>
      <c r="D56" s="5" t="s">
        <v>5</v>
      </c>
      <c r="E56" s="5" t="s">
        <v>10</v>
      </c>
    </row>
    <row r="57" spans="1:5" ht="24.95" customHeight="1">
      <c r="A57" s="5">
        <v>56</v>
      </c>
      <c r="B57" s="5" t="s">
        <v>109</v>
      </c>
      <c r="C57" s="5" t="s">
        <v>113</v>
      </c>
      <c r="D57" s="5" t="s">
        <v>5</v>
      </c>
      <c r="E57" s="5" t="s">
        <v>4</v>
      </c>
    </row>
    <row r="58" spans="1:5" ht="24.95" customHeight="1">
      <c r="A58" s="5">
        <v>57</v>
      </c>
      <c r="B58" s="5" t="s">
        <v>0</v>
      </c>
      <c r="C58" s="5" t="s">
        <v>115</v>
      </c>
      <c r="D58" s="5" t="s">
        <v>5</v>
      </c>
      <c r="E58" s="5" t="s">
        <v>10</v>
      </c>
    </row>
    <row r="59" spans="1:5" ht="24.95" customHeight="1">
      <c r="A59" s="5">
        <v>58</v>
      </c>
      <c r="B59" s="5" t="s">
        <v>0</v>
      </c>
      <c r="C59" s="5" t="s">
        <v>116</v>
      </c>
      <c r="D59" s="5" t="s">
        <v>5</v>
      </c>
      <c r="E59" s="5" t="s">
        <v>10</v>
      </c>
    </row>
    <row r="60" spans="1:5" ht="24.95" customHeight="1">
      <c r="A60" s="5">
        <v>59</v>
      </c>
      <c r="B60" s="5" t="s">
        <v>0</v>
      </c>
      <c r="C60" s="5" t="s">
        <v>117</v>
      </c>
      <c r="D60" s="5" t="s">
        <v>5</v>
      </c>
      <c r="E60" s="5" t="s">
        <v>10</v>
      </c>
    </row>
    <row r="61" spans="1:5" ht="24.95" customHeight="1">
      <c r="A61" s="5">
        <v>60</v>
      </c>
      <c r="B61" s="5" t="s">
        <v>0</v>
      </c>
      <c r="C61" s="6" t="s">
        <v>6</v>
      </c>
      <c r="D61" s="5" t="s">
        <v>3</v>
      </c>
      <c r="E61" s="5" t="s">
        <v>4</v>
      </c>
    </row>
    <row r="62" spans="1:5" ht="24.95" customHeight="1">
      <c r="A62" s="5">
        <v>61</v>
      </c>
      <c r="B62" s="5" t="s">
        <v>118</v>
      </c>
      <c r="C62" s="5" t="s">
        <v>120</v>
      </c>
      <c r="D62" s="5" t="s">
        <v>3</v>
      </c>
      <c r="E62" s="5" t="s">
        <v>10</v>
      </c>
    </row>
    <row r="63" spans="1:5" ht="24.95" customHeight="1">
      <c r="A63" s="5">
        <v>62</v>
      </c>
      <c r="B63" s="5" t="s">
        <v>118</v>
      </c>
      <c r="C63" s="5" t="s">
        <v>121</v>
      </c>
      <c r="D63" s="5" t="s">
        <v>3</v>
      </c>
      <c r="E63" s="5" t="s">
        <v>10</v>
      </c>
    </row>
    <row r="64" spans="1:5" ht="24.95" customHeight="1">
      <c r="A64" s="5">
        <v>63</v>
      </c>
      <c r="B64" s="5" t="s">
        <v>118</v>
      </c>
      <c r="C64" s="5" t="s">
        <v>122</v>
      </c>
      <c r="D64" s="5" t="s">
        <v>3</v>
      </c>
      <c r="E64" s="5" t="s">
        <v>10</v>
      </c>
    </row>
    <row r="65" spans="1:5" ht="24.95" customHeight="1">
      <c r="A65" s="5">
        <v>64</v>
      </c>
      <c r="B65" s="5" t="s">
        <v>118</v>
      </c>
      <c r="C65" s="5" t="s">
        <v>123</v>
      </c>
      <c r="D65" s="5" t="s">
        <v>3</v>
      </c>
      <c r="E65" s="5" t="s">
        <v>10</v>
      </c>
    </row>
    <row r="66" spans="1:5" ht="24.95" customHeight="1">
      <c r="A66" s="5">
        <v>65</v>
      </c>
      <c r="B66" s="5" t="s">
        <v>131</v>
      </c>
      <c r="C66" s="5" t="s">
        <v>133</v>
      </c>
      <c r="D66" s="5" t="s">
        <v>12</v>
      </c>
      <c r="E66" s="5" t="s">
        <v>10</v>
      </c>
    </row>
    <row r="67" spans="1:5" ht="24.95" customHeight="1">
      <c r="A67" s="5">
        <v>66</v>
      </c>
      <c r="B67" s="5" t="s">
        <v>131</v>
      </c>
      <c r="C67" s="5" t="s">
        <v>134</v>
      </c>
      <c r="D67" s="5" t="s">
        <v>12</v>
      </c>
      <c r="E67" s="5" t="s">
        <v>10</v>
      </c>
    </row>
    <row r="68" spans="1:5" ht="24.95" customHeight="1">
      <c r="A68" s="5">
        <v>67</v>
      </c>
      <c r="B68" s="5" t="s">
        <v>135</v>
      </c>
      <c r="C68" s="5" t="s">
        <v>138</v>
      </c>
      <c r="D68" s="5" t="s">
        <v>5</v>
      </c>
      <c r="E68" s="5" t="s">
        <v>4</v>
      </c>
    </row>
    <row r="69" spans="1:5" ht="24.95" customHeight="1">
      <c r="A69" s="5">
        <v>68</v>
      </c>
      <c r="B69" s="5" t="s">
        <v>135</v>
      </c>
      <c r="C69" s="5" t="s">
        <v>139</v>
      </c>
      <c r="D69" s="5" t="s">
        <v>5</v>
      </c>
      <c r="E69" s="5" t="s">
        <v>4</v>
      </c>
    </row>
    <row r="70" spans="1:5" ht="24.95" customHeight="1">
      <c r="A70" s="5">
        <v>69</v>
      </c>
      <c r="B70" s="5" t="s">
        <v>135</v>
      </c>
      <c r="C70" s="5" t="s">
        <v>140</v>
      </c>
      <c r="D70" s="5" t="s">
        <v>3</v>
      </c>
      <c r="E70" s="5" t="s">
        <v>4</v>
      </c>
    </row>
    <row r="71" spans="1:5" ht="24.95" customHeight="1">
      <c r="A71" s="5">
        <v>70</v>
      </c>
      <c r="B71" s="5" t="s">
        <v>141</v>
      </c>
      <c r="C71" s="5" t="s">
        <v>143</v>
      </c>
      <c r="D71" s="5" t="s">
        <v>12</v>
      </c>
      <c r="E71" s="5" t="s">
        <v>10</v>
      </c>
    </row>
    <row r="72" spans="1:5" ht="24.95" customHeight="1">
      <c r="A72" s="5">
        <v>71</v>
      </c>
      <c r="B72" s="5" t="s">
        <v>141</v>
      </c>
      <c r="C72" s="5" t="s">
        <v>144</v>
      </c>
      <c r="D72" s="5" t="s">
        <v>12</v>
      </c>
      <c r="E72" s="5" t="s">
        <v>10</v>
      </c>
    </row>
    <row r="73" spans="1:5" ht="24.95" customHeight="1">
      <c r="A73" s="5">
        <v>72</v>
      </c>
      <c r="B73" s="5" t="s">
        <v>141</v>
      </c>
      <c r="C73" s="5" t="s">
        <v>145</v>
      </c>
      <c r="D73" s="5" t="s">
        <v>12</v>
      </c>
      <c r="E73" s="5" t="s">
        <v>4</v>
      </c>
    </row>
    <row r="74" spans="1:5" ht="24.95" customHeight="1">
      <c r="A74" s="5">
        <v>73</v>
      </c>
      <c r="B74" s="5" t="s">
        <v>141</v>
      </c>
      <c r="C74" s="5" t="s">
        <v>146</v>
      </c>
      <c r="D74" s="5" t="s">
        <v>12</v>
      </c>
      <c r="E74" s="5" t="s">
        <v>4</v>
      </c>
    </row>
    <row r="75" spans="1:5" ht="24.95" customHeight="1">
      <c r="A75" s="5">
        <v>74</v>
      </c>
      <c r="B75" s="5" t="s">
        <v>147</v>
      </c>
      <c r="C75" s="5" t="s">
        <v>149</v>
      </c>
      <c r="D75" s="5" t="s">
        <v>3</v>
      </c>
      <c r="E75" s="5" t="s">
        <v>10</v>
      </c>
    </row>
    <row r="76" spans="1:5" ht="24.95" customHeight="1">
      <c r="A76" s="5">
        <v>75</v>
      </c>
      <c r="B76" s="5" t="s">
        <v>147</v>
      </c>
      <c r="C76" s="5" t="s">
        <v>150</v>
      </c>
      <c r="D76" s="5" t="s">
        <v>3</v>
      </c>
      <c r="E76" s="5" t="s">
        <v>10</v>
      </c>
    </row>
    <row r="77" spans="1:5" ht="24.95" customHeight="1">
      <c r="A77" s="5">
        <v>76</v>
      </c>
      <c r="B77" s="5" t="s">
        <v>151</v>
      </c>
      <c r="C77" s="5" t="s">
        <v>153</v>
      </c>
      <c r="D77" s="5" t="s">
        <v>12</v>
      </c>
      <c r="E77" s="5" t="s">
        <v>10</v>
      </c>
    </row>
    <row r="78" spans="1:5" ht="24.95" customHeight="1">
      <c r="A78" s="5">
        <v>77</v>
      </c>
      <c r="B78" s="5" t="s">
        <v>151</v>
      </c>
      <c r="C78" s="5" t="s">
        <v>154</v>
      </c>
      <c r="D78" s="5" t="s">
        <v>12</v>
      </c>
      <c r="E78" s="5" t="s">
        <v>10</v>
      </c>
    </row>
    <row r="79" spans="1:5" ht="24.95" customHeight="1">
      <c r="A79" s="5">
        <v>78</v>
      </c>
      <c r="B79" s="5" t="s">
        <v>151</v>
      </c>
      <c r="C79" s="5" t="s">
        <v>155</v>
      </c>
      <c r="D79" s="5" t="s">
        <v>12</v>
      </c>
      <c r="E79" s="5" t="s">
        <v>10</v>
      </c>
    </row>
    <row r="80" spans="1:5" ht="24.95" customHeight="1">
      <c r="A80" s="5">
        <v>79</v>
      </c>
      <c r="B80" s="5" t="s">
        <v>151</v>
      </c>
      <c r="C80" s="5" t="s">
        <v>199</v>
      </c>
      <c r="D80" s="5" t="s">
        <v>5</v>
      </c>
      <c r="E80" s="5" t="s">
        <v>10</v>
      </c>
    </row>
    <row r="81" spans="1:5" ht="24.95" customHeight="1">
      <c r="A81" s="5">
        <v>80</v>
      </c>
      <c r="B81" s="5" t="s">
        <v>58</v>
      </c>
      <c r="C81" s="5" t="s">
        <v>157</v>
      </c>
      <c r="D81" s="5" t="s">
        <v>12</v>
      </c>
      <c r="E81" s="5" t="s">
        <v>10</v>
      </c>
    </row>
    <row r="82" spans="1:5" ht="24.95" customHeight="1">
      <c r="A82" s="5">
        <v>81</v>
      </c>
      <c r="B82" s="5" t="s">
        <v>58</v>
      </c>
      <c r="C82" s="5" t="s">
        <v>158</v>
      </c>
      <c r="D82" s="5" t="s">
        <v>3</v>
      </c>
      <c r="E82" s="5" t="s">
        <v>10</v>
      </c>
    </row>
    <row r="83" spans="1:5" ht="24.95" customHeight="1">
      <c r="A83" s="5">
        <v>82</v>
      </c>
      <c r="B83" s="5" t="s">
        <v>58</v>
      </c>
      <c r="C83" s="5" t="s">
        <v>159</v>
      </c>
      <c r="D83" s="5" t="s">
        <v>12</v>
      </c>
      <c r="E83" s="5" t="s">
        <v>10</v>
      </c>
    </row>
    <row r="84" spans="1:5" ht="24.95" customHeight="1">
      <c r="A84" s="5">
        <v>83</v>
      </c>
      <c r="B84" s="5" t="s">
        <v>160</v>
      </c>
      <c r="C84" s="5" t="s">
        <v>163</v>
      </c>
      <c r="D84" s="5" t="s">
        <v>5</v>
      </c>
      <c r="E84" s="5" t="s">
        <v>10</v>
      </c>
    </row>
    <row r="85" spans="1:5" ht="24.95" customHeight="1">
      <c r="A85" s="5">
        <v>84</v>
      </c>
      <c r="B85" s="5" t="s">
        <v>160</v>
      </c>
      <c r="C85" s="5" t="s">
        <v>164</v>
      </c>
      <c r="D85" s="5" t="s">
        <v>12</v>
      </c>
      <c r="E85" s="5" t="s">
        <v>10</v>
      </c>
    </row>
    <row r="86" spans="1:5" ht="24.95" customHeight="1">
      <c r="A86" s="5">
        <v>85</v>
      </c>
      <c r="B86" s="5" t="s">
        <v>160</v>
      </c>
      <c r="C86" s="5" t="s">
        <v>165</v>
      </c>
      <c r="D86" s="5" t="s">
        <v>5</v>
      </c>
      <c r="E86" s="5" t="s">
        <v>10</v>
      </c>
    </row>
    <row r="87" spans="1:5" ht="24.95" customHeight="1">
      <c r="A87" s="5">
        <v>86</v>
      </c>
      <c r="B87" s="5" t="s">
        <v>160</v>
      </c>
      <c r="C87" s="5" t="s">
        <v>166</v>
      </c>
      <c r="D87" s="5" t="s">
        <v>5</v>
      </c>
      <c r="E87" s="5" t="s">
        <v>10</v>
      </c>
    </row>
    <row r="88" spans="1:5" ht="24.95" customHeight="1">
      <c r="A88" s="5">
        <v>87</v>
      </c>
      <c r="B88" s="5" t="s">
        <v>170</v>
      </c>
      <c r="C88" s="5" t="s">
        <v>173</v>
      </c>
      <c r="D88" s="5" t="s">
        <v>12</v>
      </c>
      <c r="E88" s="5" t="s">
        <v>10</v>
      </c>
    </row>
    <row r="89" spans="1:5" ht="24.95" customHeight="1">
      <c r="A89" s="5">
        <v>88</v>
      </c>
      <c r="B89" s="5" t="s">
        <v>170</v>
      </c>
      <c r="C89" s="5" t="s">
        <v>174</v>
      </c>
      <c r="D89" s="5" t="s">
        <v>12</v>
      </c>
      <c r="E89" s="5" t="s">
        <v>10</v>
      </c>
    </row>
    <row r="90" spans="1:5" ht="24.95" customHeight="1">
      <c r="A90" s="5">
        <v>89</v>
      </c>
      <c r="B90" s="5" t="s">
        <v>170</v>
      </c>
      <c r="C90" s="5" t="s">
        <v>175</v>
      </c>
      <c r="D90" s="5">
        <v>0</v>
      </c>
      <c r="E90" s="5" t="s">
        <v>4</v>
      </c>
    </row>
    <row r="91" spans="1:5" ht="24.95" customHeight="1">
      <c r="A91" s="5">
        <v>90</v>
      </c>
      <c r="B91" s="5" t="s">
        <v>170</v>
      </c>
      <c r="C91" s="5" t="s">
        <v>176</v>
      </c>
      <c r="D91" s="5" t="s">
        <v>12</v>
      </c>
      <c r="E91" s="5" t="s">
        <v>4</v>
      </c>
    </row>
    <row r="92" spans="1:5" ht="24.95" customHeight="1">
      <c r="A92" s="5">
        <v>91</v>
      </c>
      <c r="B92" s="5" t="s">
        <v>109</v>
      </c>
      <c r="C92" s="5" t="s">
        <v>178</v>
      </c>
      <c r="D92" s="5" t="s">
        <v>5</v>
      </c>
      <c r="E92" s="5" t="s">
        <v>10</v>
      </c>
    </row>
    <row r="93" spans="1:5" ht="24.95" customHeight="1">
      <c r="A93" s="5">
        <v>92</v>
      </c>
      <c r="B93" s="5" t="s">
        <v>109</v>
      </c>
      <c r="C93" s="5" t="s">
        <v>179</v>
      </c>
      <c r="D93" s="5" t="s">
        <v>5</v>
      </c>
      <c r="E93" s="5" t="s">
        <v>10</v>
      </c>
    </row>
    <row r="94" spans="1:5" ht="24.95" customHeight="1">
      <c r="A94" s="5">
        <v>93</v>
      </c>
      <c r="B94" s="5" t="s">
        <v>180</v>
      </c>
      <c r="C94" s="5" t="s">
        <v>182</v>
      </c>
      <c r="D94" s="5" t="s">
        <v>5</v>
      </c>
      <c r="E94" s="5" t="s">
        <v>10</v>
      </c>
    </row>
    <row r="95" spans="1:5" ht="24.95" customHeight="1">
      <c r="A95" s="5">
        <v>94</v>
      </c>
      <c r="B95" s="5" t="s">
        <v>180</v>
      </c>
      <c r="C95" s="5" t="s">
        <v>183</v>
      </c>
      <c r="D95" s="5" t="s">
        <v>5</v>
      </c>
      <c r="E95" s="5" t="s">
        <v>10</v>
      </c>
    </row>
    <row r="96" spans="1:5" ht="24.95" customHeight="1">
      <c r="A96" s="5">
        <v>95</v>
      </c>
      <c r="B96" s="5" t="s">
        <v>180</v>
      </c>
      <c r="C96" s="5" t="s">
        <v>184</v>
      </c>
      <c r="D96" s="5" t="s">
        <v>12</v>
      </c>
      <c r="E96" s="5" t="s">
        <v>10</v>
      </c>
    </row>
    <row r="97" spans="1:5" ht="24.95" customHeight="1">
      <c r="A97" s="5">
        <v>96</v>
      </c>
      <c r="B97" s="5" t="s">
        <v>180</v>
      </c>
      <c r="C97" s="5" t="s">
        <v>185</v>
      </c>
      <c r="D97" s="5" t="s">
        <v>12</v>
      </c>
      <c r="E97" s="5" t="s">
        <v>10</v>
      </c>
    </row>
    <row r="98" spans="1:5" ht="24.95" customHeight="1">
      <c r="A98" s="5">
        <v>97</v>
      </c>
      <c r="B98" s="5" t="s">
        <v>188</v>
      </c>
      <c r="C98" s="5" t="s">
        <v>191</v>
      </c>
      <c r="D98" s="5" t="s">
        <v>5</v>
      </c>
      <c r="E98" s="5" t="s">
        <v>10</v>
      </c>
    </row>
    <row r="99" spans="1:5" ht="24.95" customHeight="1">
      <c r="A99" s="5">
        <v>98</v>
      </c>
      <c r="B99" s="5" t="s">
        <v>188</v>
      </c>
      <c r="C99" s="5" t="s">
        <v>192</v>
      </c>
      <c r="D99" s="5" t="s">
        <v>5</v>
      </c>
      <c r="E99" s="5" t="s">
        <v>10</v>
      </c>
    </row>
    <row r="100" spans="1:5" ht="24.95" customHeight="1">
      <c r="A100" s="5">
        <v>99</v>
      </c>
      <c r="B100" s="5" t="s">
        <v>193</v>
      </c>
      <c r="C100" s="5" t="s">
        <v>195</v>
      </c>
      <c r="D100" s="5" t="s">
        <v>12</v>
      </c>
      <c r="E100" s="5" t="s">
        <v>10</v>
      </c>
    </row>
    <row r="101" spans="1:5" ht="24.95" customHeight="1">
      <c r="A101" s="5">
        <v>100</v>
      </c>
      <c r="B101" s="5" t="s">
        <v>193</v>
      </c>
      <c r="C101" s="5" t="s">
        <v>196</v>
      </c>
      <c r="D101" s="5" t="s">
        <v>5</v>
      </c>
      <c r="E101" s="5" t="s">
        <v>10</v>
      </c>
    </row>
    <row r="102" spans="1:5" ht="24.95" customHeight="1">
      <c r="A102" s="5">
        <v>101</v>
      </c>
      <c r="B102" s="5" t="s">
        <v>193</v>
      </c>
      <c r="C102" s="5" t="s">
        <v>197</v>
      </c>
      <c r="D102" s="5" t="s">
        <v>3</v>
      </c>
      <c r="E102" s="5" t="s">
        <v>10</v>
      </c>
    </row>
    <row r="103" spans="1:5" ht="24.95" customHeight="1">
      <c r="A103" s="5">
        <v>102</v>
      </c>
      <c r="B103" s="5" t="s">
        <v>193</v>
      </c>
      <c r="C103" s="5" t="s">
        <v>198</v>
      </c>
      <c r="D103" s="5" t="s">
        <v>12</v>
      </c>
      <c r="E103" s="5" t="s">
        <v>10</v>
      </c>
    </row>
    <row r="104" spans="1:5" ht="24.95" customHeight="1">
      <c r="A104" s="5">
        <v>103</v>
      </c>
      <c r="B104" s="5" t="s">
        <v>200</v>
      </c>
      <c r="C104" s="5" t="s">
        <v>203</v>
      </c>
      <c r="D104" s="5" t="s">
        <v>12</v>
      </c>
      <c r="E104" s="5" t="s">
        <v>10</v>
      </c>
    </row>
    <row r="105" spans="1:5" ht="24.95" customHeight="1">
      <c r="A105" s="5">
        <v>104</v>
      </c>
      <c r="B105" s="5" t="s">
        <v>200</v>
      </c>
      <c r="C105" s="5" t="s">
        <v>204</v>
      </c>
      <c r="D105" s="5" t="s">
        <v>12</v>
      </c>
      <c r="E105" s="5" t="s">
        <v>10</v>
      </c>
    </row>
    <row r="106" spans="1:5" ht="24.95" customHeight="1">
      <c r="A106" s="5">
        <v>105</v>
      </c>
      <c r="B106" s="5" t="s">
        <v>200</v>
      </c>
      <c r="C106" s="5" t="s">
        <v>205</v>
      </c>
      <c r="D106" s="5" t="s">
        <v>12</v>
      </c>
      <c r="E106" s="5" t="s">
        <v>10</v>
      </c>
    </row>
    <row r="107" spans="1:5" ht="24.95" customHeight="1">
      <c r="A107" s="5">
        <v>106</v>
      </c>
      <c r="B107" s="5" t="s">
        <v>200</v>
      </c>
      <c r="C107" s="5" t="s">
        <v>206</v>
      </c>
      <c r="D107" s="5" t="s">
        <v>12</v>
      </c>
      <c r="E107" s="5" t="s">
        <v>10</v>
      </c>
    </row>
    <row r="108" spans="1:5" ht="24.95" customHeight="1">
      <c r="A108" s="5">
        <v>107</v>
      </c>
      <c r="B108" s="5" t="s">
        <v>207</v>
      </c>
      <c r="C108" s="5" t="s">
        <v>209</v>
      </c>
      <c r="D108" s="5" t="s">
        <v>3</v>
      </c>
      <c r="E108" s="5" t="s">
        <v>10</v>
      </c>
    </row>
    <row r="109" spans="1:5" ht="24.95" customHeight="1">
      <c r="A109" s="5">
        <v>108</v>
      </c>
      <c r="B109" s="5" t="s">
        <v>207</v>
      </c>
      <c r="C109" s="5" t="s">
        <v>210</v>
      </c>
      <c r="D109" s="5" t="s">
        <v>3</v>
      </c>
      <c r="E109" s="5" t="s">
        <v>4</v>
      </c>
    </row>
    <row r="110" spans="1:5" ht="24.95" customHeight="1">
      <c r="A110" s="5">
        <v>109</v>
      </c>
      <c r="B110" s="5" t="s">
        <v>207</v>
      </c>
      <c r="C110" s="5" t="s">
        <v>211</v>
      </c>
      <c r="D110" s="5" t="s">
        <v>12</v>
      </c>
      <c r="E110" s="5" t="s">
        <v>4</v>
      </c>
    </row>
    <row r="111" spans="1:5" ht="24.95" customHeight="1">
      <c r="A111" s="5">
        <v>110</v>
      </c>
      <c r="B111" s="5" t="s">
        <v>207</v>
      </c>
      <c r="C111" s="5" t="s">
        <v>212</v>
      </c>
      <c r="D111" s="5" t="s">
        <v>3</v>
      </c>
      <c r="E111" s="5" t="s">
        <v>4</v>
      </c>
    </row>
    <row r="112" spans="1:5" ht="24.95" customHeight="1">
      <c r="A112" s="5">
        <v>111</v>
      </c>
      <c r="B112" s="5" t="s">
        <v>236</v>
      </c>
      <c r="C112" s="5" t="s">
        <v>216</v>
      </c>
      <c r="D112" s="5" t="s">
        <v>12</v>
      </c>
      <c r="E112" s="5" t="s">
        <v>10</v>
      </c>
    </row>
    <row r="113" spans="1:5" ht="24.95" customHeight="1">
      <c r="A113" s="5">
        <v>112</v>
      </c>
      <c r="B113" s="5" t="s">
        <v>236</v>
      </c>
      <c r="C113" s="5" t="s">
        <v>217</v>
      </c>
      <c r="D113" s="5" t="s">
        <v>12</v>
      </c>
      <c r="E113" s="5" t="s">
        <v>10</v>
      </c>
    </row>
    <row r="114" spans="1:5" ht="24.95" customHeight="1">
      <c r="A114" s="5">
        <v>113</v>
      </c>
      <c r="B114" s="5" t="s">
        <v>236</v>
      </c>
      <c r="C114" s="5" t="s">
        <v>218</v>
      </c>
      <c r="D114" s="5" t="s">
        <v>3</v>
      </c>
      <c r="E114" s="5" t="s">
        <v>10</v>
      </c>
    </row>
    <row r="115" spans="1:5" ht="24.95" customHeight="1">
      <c r="A115" s="5">
        <v>114</v>
      </c>
      <c r="B115" s="5" t="s">
        <v>236</v>
      </c>
      <c r="C115" s="5" t="s">
        <v>219</v>
      </c>
      <c r="D115" s="5" t="s">
        <v>3</v>
      </c>
      <c r="E115" s="5" t="s">
        <v>10</v>
      </c>
    </row>
    <row r="116" spans="1:5" ht="24.95" customHeight="1">
      <c r="A116" s="5">
        <v>115</v>
      </c>
      <c r="B116" s="5" t="s">
        <v>220</v>
      </c>
      <c r="C116" s="5" t="s">
        <v>222</v>
      </c>
      <c r="D116" s="5" t="s">
        <v>12</v>
      </c>
      <c r="E116" s="5" t="s">
        <v>4</v>
      </c>
    </row>
    <row r="117" spans="1:5" ht="24.95" customHeight="1">
      <c r="A117" s="5">
        <v>116</v>
      </c>
      <c r="B117" s="5" t="s">
        <v>220</v>
      </c>
      <c r="C117" s="5" t="s">
        <v>223</v>
      </c>
      <c r="D117" s="5" t="s">
        <v>3</v>
      </c>
      <c r="E117" s="5" t="s">
        <v>4</v>
      </c>
    </row>
    <row r="118" spans="1:5" ht="24.95" customHeight="1">
      <c r="A118" s="5">
        <v>117</v>
      </c>
      <c r="B118" s="5" t="s">
        <v>220</v>
      </c>
      <c r="C118" s="5" t="s">
        <v>224</v>
      </c>
      <c r="D118" s="5" t="s">
        <v>3</v>
      </c>
      <c r="E118" s="5" t="s">
        <v>4</v>
      </c>
    </row>
    <row r="119" spans="1:5" ht="24.95" customHeight="1">
      <c r="A119" s="5">
        <v>118</v>
      </c>
      <c r="B119" s="5" t="s">
        <v>220</v>
      </c>
      <c r="C119" s="5" t="s">
        <v>225</v>
      </c>
      <c r="D119" s="5" t="s">
        <v>12</v>
      </c>
      <c r="E119" s="5" t="s">
        <v>4</v>
      </c>
    </row>
    <row r="120" spans="1:5" ht="24.95" customHeight="1">
      <c r="A120" s="5">
        <v>119</v>
      </c>
      <c r="B120" s="5" t="s">
        <v>227</v>
      </c>
      <c r="C120" s="5" t="s">
        <v>228</v>
      </c>
      <c r="D120" s="5" t="s">
        <v>12</v>
      </c>
      <c r="E120" s="5" t="s">
        <v>10</v>
      </c>
    </row>
    <row r="121" spans="1:5" ht="24.95" customHeight="1">
      <c r="A121" s="5">
        <v>120</v>
      </c>
      <c r="B121" s="5" t="s">
        <v>227</v>
      </c>
      <c r="C121" s="5" t="s">
        <v>229</v>
      </c>
      <c r="D121" s="5" t="s">
        <v>5</v>
      </c>
      <c r="E121" s="5" t="s">
        <v>10</v>
      </c>
    </row>
    <row r="122" spans="1:5" ht="24.95" customHeight="1">
      <c r="A122" s="5">
        <v>121</v>
      </c>
      <c r="B122" s="5" t="s">
        <v>230</v>
      </c>
      <c r="C122" s="5" t="s">
        <v>235</v>
      </c>
      <c r="D122" s="5" t="s">
        <v>12</v>
      </c>
      <c r="E122" s="5" t="s">
        <v>4</v>
      </c>
    </row>
    <row r="123" spans="1:5" ht="24.95" customHeight="1">
      <c r="A123" s="5">
        <v>122</v>
      </c>
      <c r="B123" s="5" t="s">
        <v>230</v>
      </c>
      <c r="C123" s="5" t="s">
        <v>233</v>
      </c>
      <c r="D123" s="5" t="s">
        <v>12</v>
      </c>
      <c r="E123" s="5" t="s">
        <v>4</v>
      </c>
    </row>
    <row r="124" spans="1:5" ht="24.95" customHeight="1">
      <c r="A124" s="5">
        <v>123</v>
      </c>
      <c r="B124" s="5" t="s">
        <v>231</v>
      </c>
      <c r="C124" s="5" t="s">
        <v>237</v>
      </c>
      <c r="D124" s="5" t="s">
        <v>12</v>
      </c>
      <c r="E124" s="5" t="s">
        <v>10</v>
      </c>
    </row>
    <row r="125" spans="1:5" ht="24.95" customHeight="1">
      <c r="A125" s="5">
        <v>124</v>
      </c>
      <c r="B125" s="6" t="s">
        <v>231</v>
      </c>
      <c r="C125" s="7" t="s">
        <v>238</v>
      </c>
      <c r="D125" s="7" t="s">
        <v>12</v>
      </c>
      <c r="E125" s="7" t="s">
        <v>10</v>
      </c>
    </row>
    <row r="126" spans="1:5" ht="24.95" customHeight="1">
      <c r="A126" s="5">
        <v>125</v>
      </c>
      <c r="B126" s="6" t="s">
        <v>231</v>
      </c>
      <c r="C126" s="7" t="s">
        <v>239</v>
      </c>
      <c r="D126" s="7" t="s">
        <v>12</v>
      </c>
      <c r="E126" s="7" t="s">
        <v>10</v>
      </c>
    </row>
    <row r="127" spans="1:5" ht="24.95" customHeight="1">
      <c r="A127" s="5">
        <v>126</v>
      </c>
      <c r="B127" s="6" t="s">
        <v>231</v>
      </c>
      <c r="C127" s="7" t="s">
        <v>240</v>
      </c>
      <c r="D127" s="7" t="s">
        <v>12</v>
      </c>
      <c r="E127" s="7" t="s">
        <v>10</v>
      </c>
    </row>
    <row r="128" spans="1:5" ht="20.100000000000001" customHeight="1">
      <c r="A128" s="5">
        <v>127</v>
      </c>
      <c r="B128" s="8" t="s">
        <v>124</v>
      </c>
      <c r="C128" s="8" t="s">
        <v>127</v>
      </c>
      <c r="D128" s="8" t="s">
        <v>3</v>
      </c>
      <c r="E128" s="8" t="s">
        <v>4</v>
      </c>
    </row>
    <row r="129" spans="1:5" ht="20.100000000000001" customHeight="1">
      <c r="A129" s="5">
        <v>128</v>
      </c>
      <c r="B129" s="8" t="s">
        <v>124</v>
      </c>
      <c r="C129" s="8" t="s">
        <v>128</v>
      </c>
      <c r="D129" s="8" t="s">
        <v>12</v>
      </c>
      <c r="E129" s="8" t="s">
        <v>4</v>
      </c>
    </row>
    <row r="130" spans="1:5" ht="20.100000000000001" customHeight="1">
      <c r="A130" s="5">
        <v>129</v>
      </c>
      <c r="B130" s="8" t="s">
        <v>124</v>
      </c>
      <c r="C130" s="9" t="s">
        <v>241</v>
      </c>
      <c r="D130" s="8" t="s">
        <v>5</v>
      </c>
      <c r="E130" s="8" t="s">
        <v>10</v>
      </c>
    </row>
    <row r="131" spans="1:5" ht="20.100000000000001" customHeight="1">
      <c r="A131" s="5">
        <v>130</v>
      </c>
      <c r="B131" s="8" t="s">
        <v>124</v>
      </c>
      <c r="C131" s="10" t="s">
        <v>242</v>
      </c>
      <c r="D131" s="8" t="s">
        <v>5</v>
      </c>
      <c r="E131" s="8" t="s">
        <v>10</v>
      </c>
    </row>
    <row r="132" spans="1:5" ht="20.25">
      <c r="A132" s="5">
        <v>131</v>
      </c>
      <c r="B132" s="5" t="s">
        <v>243</v>
      </c>
      <c r="C132" s="5" t="s">
        <v>244</v>
      </c>
      <c r="D132" s="5" t="s">
        <v>3</v>
      </c>
      <c r="E132" s="5" t="s">
        <v>10</v>
      </c>
    </row>
    <row r="133" spans="1:5" ht="15">
      <c r="A133" s="5">
        <v>132</v>
      </c>
      <c r="B133" s="5" t="s">
        <v>243</v>
      </c>
      <c r="C133" s="5" t="s">
        <v>245</v>
      </c>
      <c r="D133" s="5" t="s">
        <v>12</v>
      </c>
      <c r="E133" s="5" t="s">
        <v>10</v>
      </c>
    </row>
    <row r="134" spans="1:5" ht="20.100000000000001" customHeight="1">
      <c r="A134" s="5">
        <v>133</v>
      </c>
      <c r="B134" s="11" t="s">
        <v>251</v>
      </c>
      <c r="C134" s="12" t="s">
        <v>246</v>
      </c>
      <c r="D134" s="11" t="s">
        <v>12</v>
      </c>
      <c r="E134" s="11" t="s">
        <v>10</v>
      </c>
    </row>
    <row r="135" spans="1:5" ht="20.100000000000001" customHeight="1">
      <c r="A135" s="5">
        <v>134</v>
      </c>
      <c r="B135" s="11" t="s">
        <v>251</v>
      </c>
      <c r="C135" s="12" t="s">
        <v>247</v>
      </c>
      <c r="D135" s="8" t="s">
        <v>249</v>
      </c>
      <c r="E135" s="11" t="s">
        <v>4</v>
      </c>
    </row>
    <row r="136" spans="1:5" ht="20.100000000000001" customHeight="1">
      <c r="A136" s="5">
        <v>135</v>
      </c>
      <c r="B136" s="11" t="s">
        <v>251</v>
      </c>
      <c r="C136" s="12" t="s">
        <v>248</v>
      </c>
      <c r="D136" s="8" t="s">
        <v>249</v>
      </c>
      <c r="E136" s="11" t="s">
        <v>4</v>
      </c>
    </row>
    <row r="137" spans="1:5" ht="20.100000000000001" customHeight="1">
      <c r="A137" s="5">
        <v>136</v>
      </c>
      <c r="B137" s="11" t="s">
        <v>251</v>
      </c>
      <c r="C137" s="12" t="s">
        <v>250</v>
      </c>
      <c r="D137" s="8" t="s">
        <v>249</v>
      </c>
      <c r="E137" s="11" t="s">
        <v>4</v>
      </c>
    </row>
    <row r="138" spans="1:5" ht="15">
      <c r="A138" s="5">
        <v>137</v>
      </c>
      <c r="B138" s="11" t="s">
        <v>252</v>
      </c>
      <c r="C138" s="13" t="s">
        <v>253</v>
      </c>
      <c r="D138" s="11" t="s">
        <v>12</v>
      </c>
      <c r="E138" s="11" t="s">
        <v>10</v>
      </c>
    </row>
    <row r="139" spans="1:5" ht="15">
      <c r="A139" s="5">
        <v>138</v>
      </c>
      <c r="B139" s="11" t="s">
        <v>252</v>
      </c>
      <c r="C139" s="13" t="s">
        <v>254</v>
      </c>
      <c r="D139" s="11" t="s">
        <v>12</v>
      </c>
      <c r="E139" s="11" t="s">
        <v>10</v>
      </c>
    </row>
    <row r="140" spans="1:5" ht="15">
      <c r="A140" s="5">
        <v>139</v>
      </c>
      <c r="B140" s="11" t="s">
        <v>252</v>
      </c>
      <c r="C140" s="13" t="s">
        <v>255</v>
      </c>
      <c r="D140" s="11" t="s">
        <v>12</v>
      </c>
      <c r="E140" s="11" t="s">
        <v>10</v>
      </c>
    </row>
    <row r="141" spans="1:5" ht="15">
      <c r="A141" s="5">
        <v>140</v>
      </c>
      <c r="B141" s="11" t="s">
        <v>252</v>
      </c>
      <c r="C141" s="13" t="s">
        <v>256</v>
      </c>
      <c r="D141" s="11" t="s">
        <v>5</v>
      </c>
      <c r="E141" s="11" t="s">
        <v>10</v>
      </c>
    </row>
  </sheetData>
  <pageMargins left="0.39370078740157483" right="0.39370078740157483" top="0.39370078740157483" bottom="0.39370078740157483" header="0" footer="0"/>
  <pageSetup paperSize="9" scale="65" orientation="portrait" verticalDpi="0" r:id="rId1"/>
  <rowBreaks count="2" manualBreakCount="2">
    <brk id="43" max="16383" man="1"/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5</vt:i4>
      </vt:variant>
    </vt:vector>
  </HeadingPairs>
  <TitlesOfParts>
    <vt:vector size="5" baseType="lpstr">
      <vt:lpstr>قاعدة البيانات</vt:lpstr>
      <vt:lpstr>ورقة2</vt:lpstr>
      <vt:lpstr>مستخرج للعناوين</vt:lpstr>
      <vt:lpstr>العنوانين بدون دالة</vt:lpstr>
      <vt:lpstr>ورقة1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acer</cp:lastModifiedBy>
  <cp:lastPrinted>2021-11-22T20:05:06Z</cp:lastPrinted>
  <dcterms:created xsi:type="dcterms:W3CDTF">2021-11-11T08:29:43Z</dcterms:created>
  <dcterms:modified xsi:type="dcterms:W3CDTF">2021-11-25T10:41:11Z</dcterms:modified>
</cp:coreProperties>
</file>